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https://d.docs.live.net/d4e3460f95fd6ef9/Bureaublad/"/>
    </mc:Choice>
  </mc:AlternateContent>
  <xr:revisionPtr revIDLastSave="0" documentId="8_{8E304AED-786F-4922-A482-429FD66604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 pony" sheetId="1" r:id="rId1"/>
    <sheet name="2 pony" sheetId="2" r:id="rId2"/>
    <sheet name="Meerspan pony" sheetId="3" r:id="rId3"/>
    <sheet name="Meerspan paard" sheetId="6" r:id="rId4"/>
    <sheet name="Jongeren 7-16" sheetId="7" r:id="rId5"/>
    <sheet name="1 paard" sheetId="4" r:id="rId6"/>
    <sheet name="2 paard" sheetId="5" r:id="rId7"/>
    <sheet name="enkel trekpaard" sheetId="8" r:id="rId8"/>
    <sheet name="dubbel trekpaard" sheetId="9" r:id="rId9"/>
    <sheet name="para equestrian" sheetId="10" r:id="rId10"/>
    <sheet name="Blad1" sheetId="11" r:id="rId11"/>
  </sheets>
  <definedNames>
    <definedName name="_xlnm._FilterDatabase" localSheetId="0" hidden="1">'1 pony'!#REF!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7" i="1" l="1"/>
  <c r="P28" i="1"/>
  <c r="P25" i="1"/>
  <c r="P32" i="1"/>
  <c r="P33" i="1"/>
  <c r="P34" i="1"/>
  <c r="P35" i="1"/>
  <c r="P26" i="1"/>
  <c r="P21" i="1"/>
  <c r="P29" i="1"/>
  <c r="P30" i="1"/>
  <c r="P31" i="1"/>
  <c r="P36" i="1"/>
  <c r="P37" i="1"/>
  <c r="P38" i="1"/>
  <c r="P39" i="1"/>
  <c r="P40" i="1"/>
  <c r="P41" i="1"/>
  <c r="P42" i="1"/>
  <c r="P43" i="1"/>
  <c r="P24" i="1"/>
  <c r="P23" i="1"/>
  <c r="N10" i="3" l="1"/>
  <c r="O3" i="3"/>
  <c r="N5" i="3"/>
  <c r="N6" i="3"/>
  <c r="N7" i="3"/>
  <c r="N8" i="3"/>
  <c r="N9" i="3"/>
  <c r="N11" i="3"/>
  <c r="N12" i="3"/>
  <c r="N13" i="3"/>
  <c r="N14" i="3"/>
  <c r="N4" i="3"/>
  <c r="N3" i="3"/>
  <c r="O5" i="5"/>
  <c r="O4" i="5"/>
  <c r="O3" i="5"/>
  <c r="N5" i="5"/>
  <c r="N6" i="5"/>
  <c r="N7" i="5"/>
  <c r="N8" i="5"/>
  <c r="N9" i="5"/>
  <c r="N11" i="5"/>
  <c r="N12" i="5"/>
  <c r="N13" i="5"/>
  <c r="N14" i="5"/>
  <c r="N15" i="5"/>
  <c r="N16" i="5"/>
  <c r="N10" i="5"/>
  <c r="N18" i="5"/>
  <c r="N19" i="5"/>
  <c r="N20" i="5"/>
  <c r="N17" i="5"/>
  <c r="N21" i="5"/>
  <c r="N22" i="5"/>
  <c r="N4" i="5"/>
  <c r="N3" i="5"/>
  <c r="O5" i="4"/>
  <c r="N4" i="4"/>
  <c r="N6" i="4"/>
  <c r="N7" i="4"/>
  <c r="N8" i="4"/>
  <c r="N9" i="4"/>
  <c r="N10" i="4"/>
  <c r="N11" i="4"/>
  <c r="N12" i="4"/>
  <c r="N16" i="4"/>
  <c r="N13" i="4"/>
  <c r="N15" i="4"/>
  <c r="N17" i="4"/>
  <c r="N18" i="4"/>
  <c r="N19" i="4"/>
  <c r="N20" i="4"/>
  <c r="N22" i="4"/>
  <c r="N23" i="4"/>
  <c r="N24" i="4"/>
  <c r="N21" i="4"/>
  <c r="N14" i="4"/>
  <c r="N25" i="4"/>
  <c r="N26" i="4"/>
  <c r="N27" i="4"/>
  <c r="N28" i="4"/>
  <c r="N29" i="4"/>
  <c r="N30" i="4"/>
  <c r="N31" i="4"/>
  <c r="N5" i="4"/>
  <c r="N3" i="4"/>
  <c r="N5" i="7"/>
  <c r="N6" i="7"/>
  <c r="N7" i="7"/>
  <c r="N8" i="7"/>
  <c r="N9" i="7"/>
  <c r="N12" i="7"/>
  <c r="N10" i="7"/>
  <c r="N13" i="7"/>
  <c r="N14" i="7"/>
  <c r="N15" i="7"/>
  <c r="N16" i="7"/>
  <c r="N17" i="7"/>
  <c r="N11" i="7"/>
  <c r="N23" i="7"/>
  <c r="N24" i="7"/>
  <c r="N18" i="7"/>
  <c r="O18" i="7" s="1"/>
  <c r="N19" i="7"/>
  <c r="O19" i="7" s="1"/>
  <c r="N20" i="7"/>
  <c r="O20" i="7" s="1"/>
  <c r="N21" i="7"/>
  <c r="O21" i="7" s="1"/>
  <c r="N22" i="7"/>
  <c r="O22" i="7" s="1"/>
  <c r="N25" i="7"/>
  <c r="N4" i="7"/>
  <c r="N3" i="7"/>
  <c r="N7" i="2"/>
  <c r="N8" i="2"/>
  <c r="N4" i="2"/>
  <c r="N5" i="2"/>
  <c r="Q8" i="1"/>
  <c r="Q7" i="1"/>
  <c r="Q3" i="1"/>
  <c r="Q5" i="1"/>
  <c r="Q31" i="1"/>
  <c r="P16" i="1"/>
  <c r="Q16" i="1" s="1"/>
  <c r="P19" i="1"/>
  <c r="Q19" i="1" s="1"/>
  <c r="P20" i="1"/>
  <c r="Q20" i="1" s="1"/>
  <c r="Q24" i="1"/>
  <c r="O20" i="4" l="1"/>
  <c r="O22" i="4"/>
  <c r="O23" i="4"/>
  <c r="O24" i="4"/>
  <c r="O8" i="2"/>
  <c r="N6" i="2" l="1"/>
  <c r="N9" i="2"/>
  <c r="N11" i="2"/>
  <c r="N12" i="2"/>
  <c r="N13" i="2"/>
  <c r="N14" i="2"/>
  <c r="N15" i="2"/>
  <c r="N16" i="2"/>
  <c r="N17" i="2"/>
  <c r="N18" i="2"/>
  <c r="N19" i="2"/>
  <c r="N20" i="2"/>
  <c r="N21" i="2"/>
  <c r="N3" i="2"/>
  <c r="Q18" i="1"/>
  <c r="P18" i="1"/>
  <c r="Q36" i="1"/>
  <c r="Q37" i="1"/>
  <c r="Q38" i="1"/>
  <c r="Q39" i="1"/>
  <c r="Q40" i="1"/>
  <c r="Q41" i="1"/>
  <c r="Q42" i="1"/>
  <c r="Q43" i="1"/>
  <c r="P5" i="1"/>
  <c r="O14" i="3" l="1"/>
  <c r="O13" i="3"/>
  <c r="O8" i="3"/>
  <c r="Q23" i="1"/>
  <c r="Q17" i="1"/>
  <c r="P17" i="1"/>
  <c r="N7" i="8"/>
  <c r="N6" i="8"/>
  <c r="O29" i="4"/>
  <c r="O30" i="4"/>
  <c r="P11" i="1"/>
  <c r="Q11" i="1"/>
  <c r="Q29" i="1"/>
  <c r="Q30" i="1"/>
  <c r="A4" i="8" l="1"/>
  <c r="A5" i="8"/>
  <c r="A3" i="8"/>
  <c r="O9" i="4"/>
  <c r="O6" i="4"/>
  <c r="O10" i="4"/>
  <c r="O11" i="4"/>
  <c r="O4" i="4"/>
  <c r="O8" i="4"/>
  <c r="O19" i="4"/>
  <c r="O18" i="4"/>
  <c r="O27" i="4"/>
  <c r="O28" i="4"/>
  <c r="A16" i="4" l="1"/>
  <c r="A20" i="4"/>
  <c r="A24" i="4"/>
  <c r="A23" i="4"/>
  <c r="A22" i="4"/>
  <c r="A30" i="4"/>
  <c r="A28" i="4"/>
  <c r="A29" i="4"/>
  <c r="A27" i="4"/>
  <c r="A26" i="4"/>
  <c r="A17" i="4"/>
  <c r="A14" i="4"/>
  <c r="A31" i="4"/>
  <c r="P10" i="1"/>
  <c r="Q10" i="1"/>
  <c r="O5" i="2" l="1"/>
  <c r="O10" i="2"/>
  <c r="O15" i="2"/>
  <c r="O7" i="2"/>
  <c r="O11" i="2"/>
  <c r="O13" i="2"/>
  <c r="O9" i="2"/>
  <c r="Q9" i="1"/>
  <c r="Q12" i="1"/>
  <c r="Q15" i="1"/>
  <c r="Q22" i="1"/>
  <c r="Q6" i="1"/>
  <c r="A10" i="1" s="1"/>
  <c r="Q27" i="1"/>
  <c r="Q14" i="1"/>
  <c r="A27" i="1" l="1"/>
  <c r="A9" i="1"/>
  <c r="A14" i="1"/>
  <c r="A22" i="1"/>
  <c r="A7" i="1"/>
  <c r="A31" i="1"/>
  <c r="A4" i="1"/>
  <c r="A28" i="1"/>
  <c r="A19" i="1"/>
  <c r="A25" i="1"/>
  <c r="A8" i="1"/>
  <c r="A24" i="1"/>
  <c r="A3" i="1"/>
  <c r="A32" i="1"/>
  <c r="A20" i="1"/>
  <c r="A33" i="1"/>
  <c r="A13" i="1"/>
  <c r="A34" i="1"/>
  <c r="A6" i="1"/>
  <c r="A35" i="1"/>
  <c r="A5" i="1"/>
  <c r="A21" i="1"/>
  <c r="A26" i="1"/>
  <c r="A16" i="1"/>
  <c r="A41" i="1"/>
  <c r="A18" i="1"/>
  <c r="A40" i="1"/>
  <c r="A39" i="1"/>
  <c r="A38" i="1"/>
  <c r="A37" i="1"/>
  <c r="A36" i="1"/>
  <c r="A43" i="1"/>
  <c r="A42" i="1"/>
  <c r="A23" i="1"/>
  <c r="A29" i="1"/>
  <c r="A11" i="1"/>
  <c r="A30" i="1"/>
  <c r="A17" i="1"/>
  <c r="A15" i="1"/>
  <c r="A12" i="1"/>
  <c r="A21" i="2"/>
  <c r="A16" i="2"/>
  <c r="A19" i="2"/>
  <c r="A20" i="2"/>
  <c r="A17" i="2"/>
  <c r="A15" i="2"/>
  <c r="A14" i="2"/>
  <c r="A13" i="2"/>
  <c r="A9" i="2"/>
  <c r="A6" i="2"/>
  <c r="A18" i="2"/>
  <c r="A8" i="2"/>
  <c r="A12" i="2"/>
  <c r="A4" i="2"/>
  <c r="A3" i="2"/>
  <c r="A7" i="2"/>
  <c r="A11" i="2"/>
  <c r="A10" i="2"/>
  <c r="A5" i="2"/>
  <c r="O17" i="7" l="1"/>
  <c r="O9" i="7"/>
  <c r="O10" i="7"/>
  <c r="O15" i="7"/>
  <c r="O23" i="7"/>
  <c r="O13" i="7"/>
  <c r="O24" i="7"/>
  <c r="A24" i="7" s="1"/>
  <c r="A13" i="7" l="1"/>
  <c r="A23" i="7"/>
  <c r="A10" i="7"/>
  <c r="A8" i="7"/>
  <c r="A9" i="7"/>
  <c r="A11" i="7"/>
  <c r="A25" i="7"/>
  <c r="A12" i="7"/>
  <c r="A18" i="7"/>
  <c r="A5" i="7"/>
  <c r="A14" i="7"/>
  <c r="A19" i="7"/>
  <c r="A6" i="7"/>
  <c r="A7" i="7"/>
  <c r="A16" i="7"/>
  <c r="A21" i="7"/>
  <c r="A20" i="7"/>
  <c r="A22" i="7"/>
  <c r="A15" i="7"/>
  <c r="A17" i="7"/>
  <c r="A3" i="7"/>
  <c r="A4" i="7"/>
  <c r="P6" i="1" l="1"/>
  <c r="P22" i="1" l="1"/>
  <c r="O4" i="10" l="1"/>
  <c r="N4" i="10"/>
  <c r="O3" i="10"/>
  <c r="N3" i="10"/>
  <c r="A3" i="10" l="1"/>
  <c r="A4" i="10"/>
  <c r="O22" i="9" l="1"/>
  <c r="N22" i="9"/>
  <c r="O21" i="9"/>
  <c r="N21" i="9"/>
  <c r="O20" i="9"/>
  <c r="N20" i="9"/>
  <c r="O19" i="9"/>
  <c r="N19" i="9"/>
  <c r="O18" i="9"/>
  <c r="N18" i="9"/>
  <c r="O17" i="9"/>
  <c r="N17" i="9"/>
  <c r="O16" i="9"/>
  <c r="N16" i="9"/>
  <c r="O15" i="9"/>
  <c r="N15" i="9"/>
  <c r="O14" i="9"/>
  <c r="N14" i="9"/>
  <c r="O13" i="9"/>
  <c r="N13" i="9"/>
  <c r="O12" i="9"/>
  <c r="N12" i="9"/>
  <c r="O11" i="9"/>
  <c r="N11" i="9"/>
  <c r="O10" i="9"/>
  <c r="N10" i="9"/>
  <c r="O9" i="9"/>
  <c r="N9" i="9"/>
  <c r="O8" i="9"/>
  <c r="N8" i="9"/>
  <c r="O7" i="9"/>
  <c r="N7" i="9"/>
  <c r="O6" i="9"/>
  <c r="N6" i="9"/>
  <c r="O5" i="9"/>
  <c r="N5" i="9"/>
  <c r="O4" i="9"/>
  <c r="N4" i="9"/>
  <c r="O3" i="9"/>
  <c r="N3" i="9"/>
  <c r="N4" i="8"/>
  <c r="N5" i="8"/>
  <c r="N3" i="8"/>
  <c r="O9" i="5"/>
  <c r="O15" i="5"/>
  <c r="O6" i="6"/>
  <c r="N6" i="6"/>
  <c r="O5" i="6"/>
  <c r="N5" i="6"/>
  <c r="O4" i="6"/>
  <c r="N4" i="6"/>
  <c r="N3" i="6"/>
  <c r="P4" i="1"/>
  <c r="A15" i="5" l="1"/>
  <c r="A9" i="5"/>
  <c r="A3" i="5"/>
  <c r="A8" i="5"/>
  <c r="A13" i="5"/>
  <c r="A5" i="5"/>
  <c r="A18" i="5"/>
  <c r="A20" i="5"/>
  <c r="A4" i="5"/>
  <c r="A7" i="5"/>
  <c r="A14" i="5"/>
  <c r="A10" i="5"/>
  <c r="A22" i="5"/>
  <c r="A6" i="5"/>
  <c r="A21" i="5"/>
  <c r="A12" i="5"/>
  <c r="A17" i="5"/>
  <c r="A11" i="5"/>
  <c r="A16" i="5"/>
  <c r="A19" i="5"/>
  <c r="A13" i="4"/>
  <c r="A21" i="4"/>
  <c r="A12" i="4"/>
  <c r="A25" i="4"/>
  <c r="A18" i="4"/>
  <c r="A19" i="4"/>
  <c r="A11" i="4"/>
  <c r="A4" i="4"/>
  <c r="A8" i="4"/>
  <c r="A15" i="4"/>
  <c r="A3" i="4"/>
  <c r="A7" i="4"/>
  <c r="A5" i="4"/>
  <c r="A6" i="4"/>
  <c r="A9" i="4"/>
  <c r="A10" i="4"/>
  <c r="A3" i="9"/>
  <c r="A7" i="9"/>
  <c r="A9" i="9"/>
  <c r="A13" i="9"/>
  <c r="A17" i="9"/>
  <c r="A21" i="9"/>
  <c r="A4" i="9"/>
  <c r="A8" i="9"/>
  <c r="A12" i="9"/>
  <c r="A16" i="9"/>
  <c r="A20" i="9"/>
  <c r="A11" i="9"/>
  <c r="A15" i="9"/>
  <c r="A19" i="9"/>
  <c r="A6" i="9"/>
  <c r="A22" i="9"/>
  <c r="A5" i="9"/>
  <c r="A10" i="9"/>
  <c r="A14" i="9"/>
  <c r="A18" i="9"/>
  <c r="A3" i="6"/>
  <c r="A6" i="6"/>
  <c r="A5" i="6"/>
  <c r="A4" i="6"/>
  <c r="P9" i="1" l="1"/>
  <c r="P15" i="1"/>
  <c r="P3" i="1"/>
  <c r="P7" i="1"/>
  <c r="P12" i="1"/>
  <c r="P14" i="1"/>
  <c r="P8" i="1"/>
</calcChain>
</file>

<file path=xl/sharedStrings.xml><?xml version="1.0" encoding="utf-8"?>
<sst xmlns="http://schemas.openxmlformats.org/spreadsheetml/2006/main" count="323" uniqueCount="176">
  <si>
    <t>Totaal</t>
  </si>
  <si>
    <t>Licentie</t>
  </si>
  <si>
    <t>Ranking</t>
  </si>
  <si>
    <t>1 pony</t>
  </si>
  <si>
    <t>2 pony</t>
  </si>
  <si>
    <t>Naam Menner</t>
  </si>
  <si>
    <t>1 paard</t>
  </si>
  <si>
    <t>2 paard</t>
  </si>
  <si>
    <t>Beste 7 resultaten</t>
  </si>
  <si>
    <t>4 pony meerspan</t>
  </si>
  <si>
    <t>4 paard meerspan</t>
  </si>
  <si>
    <t>Junioren</t>
  </si>
  <si>
    <t>enkel trekpaard</t>
  </si>
  <si>
    <t>dubbel trekpaard</t>
  </si>
  <si>
    <t>Para Equestrian</t>
  </si>
  <si>
    <t>CAV 1001 Oud-Turnhout</t>
  </si>
  <si>
    <t>CAV1002 Axel</t>
  </si>
  <si>
    <t xml:space="preserve">CAV1003 Peer </t>
  </si>
  <si>
    <t>CAV 1004 Oud-Heverlee</t>
  </si>
  <si>
    <t xml:space="preserve">CAV 1005 Dessel </t>
  </si>
  <si>
    <t>CAV 1006 St Niklaas</t>
  </si>
  <si>
    <t>CAV 1007 Oud Heverlee</t>
  </si>
  <si>
    <t>CAV 1008 Adegem</t>
  </si>
  <si>
    <t>CAV 1009 Bocholt</t>
  </si>
  <si>
    <t>CAV 1010 Oeselgem</t>
  </si>
  <si>
    <t>CAV 1011 Dessel</t>
  </si>
  <si>
    <t>Wynants Andre</t>
  </si>
  <si>
    <t xml:space="preserve">De Bruyne Gino </t>
  </si>
  <si>
    <t xml:space="preserve">Bonte  Emi </t>
  </si>
  <si>
    <t>Trenker Rodolphe</t>
  </si>
  <si>
    <t>Van Wesel Corneel</t>
  </si>
  <si>
    <t xml:space="preserve">D'Hondt Nashua </t>
  </si>
  <si>
    <t>Geentjens Karel</t>
  </si>
  <si>
    <t xml:space="preserve">De Preester Robin </t>
  </si>
  <si>
    <t xml:space="preserve">De Ketelaere Yentl </t>
  </si>
  <si>
    <t xml:space="preserve">Vanhoenacker Julien </t>
  </si>
  <si>
    <t xml:space="preserve">De Roye Jan </t>
  </si>
  <si>
    <t>Van Dyck Thomas</t>
  </si>
  <si>
    <t>Herregodts Wietse</t>
  </si>
  <si>
    <t xml:space="preserve">Laenen Katrien </t>
  </si>
  <si>
    <t xml:space="preserve">Aerts Christof </t>
  </si>
  <si>
    <t>Van Humbeeck Dennis</t>
  </si>
  <si>
    <t>De Hennau Hans</t>
  </si>
  <si>
    <t>Raets Heidi</t>
  </si>
  <si>
    <t>Huys Jana</t>
  </si>
  <si>
    <t>Konings Frank</t>
  </si>
  <si>
    <t xml:space="preserve">Janssens Katrien </t>
  </si>
  <si>
    <t>Van Parys Isabelle</t>
  </si>
  <si>
    <t xml:space="preserve">Serpentier Daisy </t>
  </si>
  <si>
    <t xml:space="preserve">Geleyn Peter </t>
  </si>
  <si>
    <t>Tillie Frederik</t>
  </si>
  <si>
    <t xml:space="preserve">Beerens Evy </t>
  </si>
  <si>
    <t xml:space="preserve">Kanora Ronny </t>
  </si>
  <si>
    <t xml:space="preserve">Giesberts Marc </t>
  </si>
  <si>
    <t>Schoonbaert Julie</t>
  </si>
  <si>
    <t>Vansieleghem Tibo</t>
  </si>
  <si>
    <t>Schoonbaert Lore</t>
  </si>
  <si>
    <t>Aerts Thomas</t>
  </si>
  <si>
    <t xml:space="preserve">Van Loon Kylian </t>
  </si>
  <si>
    <t>Moens Sander</t>
  </si>
  <si>
    <t>Verstraeten Rodrigo</t>
  </si>
  <si>
    <t xml:space="preserve">Moens August </t>
  </si>
  <si>
    <t xml:space="preserve">Maloens Nathalie </t>
  </si>
  <si>
    <t xml:space="preserve">Voet Kurt </t>
  </si>
  <si>
    <t xml:space="preserve">Desmedt Lander </t>
  </si>
  <si>
    <t>Lernoudt Rino</t>
  </si>
  <si>
    <t xml:space="preserve">Huys Dirk </t>
  </si>
  <si>
    <t xml:space="preserve">Poels Stefan </t>
  </si>
  <si>
    <t xml:space="preserve">De Ruyver Kurt </t>
  </si>
  <si>
    <t xml:space="preserve">Stylaert Dylan </t>
  </si>
  <si>
    <t>Van Hecke Eddy</t>
  </si>
  <si>
    <t>De Wandel Wim</t>
  </si>
  <si>
    <t>Detrain Melvin</t>
  </si>
  <si>
    <t xml:space="preserve">Van Hecke Stijn </t>
  </si>
  <si>
    <t>Oorts Rianne</t>
  </si>
  <si>
    <t>Vervaet Caro</t>
  </si>
  <si>
    <t>Broos Nadja</t>
  </si>
  <si>
    <t>Stevens Maaike</t>
  </si>
  <si>
    <t>Gyles Evy</t>
  </si>
  <si>
    <t>Vangelooven Milou</t>
  </si>
  <si>
    <t>Verheust Luka</t>
  </si>
  <si>
    <t>De Quick Kamiel</t>
  </si>
  <si>
    <t>De Brabander Tuur</t>
  </si>
  <si>
    <t>De Ruyver Iano</t>
  </si>
  <si>
    <t>De Wandel Estelle</t>
  </si>
  <si>
    <t>Pielaat Mart</t>
  </si>
  <si>
    <t xml:space="preserve">Verbruggen Karolien </t>
  </si>
  <si>
    <t>Van Der Sypt Nick</t>
  </si>
  <si>
    <t>Van Der Sypt Mike</t>
  </si>
  <si>
    <t>Van Lombergen Marianne</t>
  </si>
  <si>
    <t>1</t>
  </si>
  <si>
    <t xml:space="preserve">Van Sieleghem Steven </t>
  </si>
  <si>
    <t>4</t>
  </si>
  <si>
    <t>De Wandel Karel</t>
  </si>
  <si>
    <t>Schepens Bart</t>
  </si>
  <si>
    <t>Luyckx Britt</t>
  </si>
  <si>
    <t>Rudi Van Bylen</t>
  </si>
  <si>
    <t>5</t>
  </si>
  <si>
    <t>6</t>
  </si>
  <si>
    <t xml:space="preserve">Timmermans Vicky </t>
  </si>
  <si>
    <t>Sofie Clerinx</t>
  </si>
  <si>
    <t>Gees Sam</t>
  </si>
  <si>
    <t xml:space="preserve">Gabriels Geert </t>
  </si>
  <si>
    <t>De Ruyver Kurt</t>
  </si>
  <si>
    <t>Vergauwe Brecht</t>
  </si>
  <si>
    <t>Gabriels Tim</t>
  </si>
  <si>
    <t>Binet Nicolas</t>
  </si>
  <si>
    <t>Van Hecke Nele</t>
  </si>
  <si>
    <t>Louesse Etienne</t>
  </si>
  <si>
    <t xml:space="preserve">Colette Guy </t>
  </si>
  <si>
    <t xml:space="preserve">Vergauwe Brecht </t>
  </si>
  <si>
    <t>Dujardin Pascal</t>
  </si>
  <si>
    <t>Naniot Océane</t>
  </si>
  <si>
    <t>Lenaerts Mille</t>
  </si>
  <si>
    <t>Dewil Maxine</t>
  </si>
  <si>
    <t>Lenaerts wim</t>
  </si>
  <si>
    <t>Van Laere Marie -Fleur</t>
  </si>
  <si>
    <t>Lamock Damien</t>
  </si>
  <si>
    <t xml:space="preserve">Deroye Jolien </t>
  </si>
  <si>
    <t>Carnol Pol</t>
  </si>
  <si>
    <t>Gordinne Marie</t>
  </si>
  <si>
    <t>Lefebvre Amandine</t>
  </si>
  <si>
    <t>Ickx Harrison</t>
  </si>
  <si>
    <t xml:space="preserve">Oleffe Pierre </t>
  </si>
  <si>
    <t>Degrieck Dries</t>
  </si>
  <si>
    <t>Cornelis Philip</t>
  </si>
  <si>
    <t xml:space="preserve">Blockx Wilfried </t>
  </si>
  <si>
    <t xml:space="preserve">Bollen Bert </t>
  </si>
  <si>
    <t xml:space="preserve">Tinlot Sven </t>
  </si>
  <si>
    <t>Van den Eeden Hugo</t>
  </si>
  <si>
    <t xml:space="preserve">Berrens Benny </t>
  </si>
  <si>
    <t xml:space="preserve">Jannsen Katrien </t>
  </si>
  <si>
    <t>Blockx Wilfried</t>
  </si>
  <si>
    <t>Verlee Seppe</t>
  </si>
  <si>
    <t xml:space="preserve">Vanhees Dirk </t>
  </si>
  <si>
    <t xml:space="preserve">Verbakel Jan </t>
  </si>
  <si>
    <t xml:space="preserve">Van den Bergh Jurgen </t>
  </si>
  <si>
    <t xml:space="preserve">Van De Vyver chris </t>
  </si>
  <si>
    <t xml:space="preserve">Vangoidsenhoven Ellen </t>
  </si>
  <si>
    <t xml:space="preserve">Zaman Patrick </t>
  </si>
  <si>
    <t>De Kimpe Esther</t>
  </si>
  <si>
    <t>Rottiers Laura</t>
  </si>
  <si>
    <t xml:space="preserve">Van Hauwaert Stefaan </t>
  </si>
  <si>
    <t>Dejonghe Ewoud</t>
  </si>
  <si>
    <t xml:space="preserve">De Schutter Jeroen </t>
  </si>
  <si>
    <t>Maddelin Stephanie</t>
  </si>
  <si>
    <t>Cornette Christophe</t>
  </si>
  <si>
    <t>Schiettecatte William</t>
  </si>
  <si>
    <t>Vervaet Gert</t>
  </si>
  <si>
    <t>De Brabander Bert</t>
  </si>
  <si>
    <t>Raes Liesbeth</t>
  </si>
  <si>
    <t>3</t>
  </si>
  <si>
    <t>Schepens Ruben</t>
  </si>
  <si>
    <t>Vereecke Niels</t>
  </si>
  <si>
    <t>Gordinne Lola</t>
  </si>
  <si>
    <t xml:space="preserve">Jans Frederik </t>
  </si>
  <si>
    <t>Lorette Stephanie</t>
  </si>
  <si>
    <t>Delmotte Nicole</t>
  </si>
  <si>
    <t>Brynaert Pieter-Jan</t>
  </si>
  <si>
    <t>Vanhumbeeck Tom</t>
  </si>
  <si>
    <t>Devacht Martin</t>
  </si>
  <si>
    <t>Soete Helena</t>
  </si>
  <si>
    <t xml:space="preserve">Moens Dimitri </t>
  </si>
  <si>
    <t xml:space="preserve">Daenekint Peter </t>
  </si>
  <si>
    <t>Schellens Arthur</t>
  </si>
  <si>
    <t xml:space="preserve">Persoons Timon </t>
  </si>
  <si>
    <t xml:space="preserve">Daenekint Beau </t>
  </si>
  <si>
    <t>Timmerman Hannelore</t>
  </si>
  <si>
    <t xml:space="preserve">Krikilion Lowie </t>
  </si>
  <si>
    <t>Timmerman Loïc</t>
  </si>
  <si>
    <t xml:space="preserve">Dejonghe Ewoud </t>
  </si>
  <si>
    <t>Matthys Koen</t>
  </si>
  <si>
    <t>Lernouldt Rino</t>
  </si>
  <si>
    <t>Moens Dimitri</t>
  </si>
  <si>
    <t>Rommel Lucas</t>
  </si>
  <si>
    <t>De Schrijver - Manders Igor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</si>
</sst>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Border="1"/>
    <xf numFmtId="0" fontId="2" fillId="2" borderId="7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textRotation="90" wrapText="1"/>
    </xf>
    <xf numFmtId="0" fontId="1" fillId="2" borderId="9" xfId="0" applyFont="1" applyFill="1" applyBorder="1" applyAlignment="1">
      <alignment textRotation="90" wrapText="1"/>
    </xf>
    <xf numFmtId="0" fontId="1" fillId="2" borderId="2" xfId="0" applyFont="1" applyFill="1" applyBorder="1" applyAlignment="1">
      <alignment textRotation="90" wrapText="1"/>
    </xf>
    <xf numFmtId="0" fontId="1" fillId="2" borderId="7" xfId="0" applyFont="1" applyFill="1" applyBorder="1" applyAlignment="1">
      <alignment textRotation="90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Border="1"/>
    <xf numFmtId="0" fontId="0" fillId="0" borderId="6" xfId="0" applyBorder="1"/>
    <xf numFmtId="0" fontId="0" fillId="0" borderId="23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2" xfId="0" applyBorder="1"/>
    <xf numFmtId="0" fontId="0" fillId="0" borderId="0" xfId="0" quotePrefix="1" applyFont="1" applyFill="1" applyBorder="1" applyAlignment="1">
      <alignment horizontal="right" vertical="center"/>
    </xf>
    <xf numFmtId="14" fontId="0" fillId="0" borderId="0" xfId="0" quotePrefix="1" applyNumberFormat="1" applyFont="1" applyFill="1" applyBorder="1" applyAlignment="1">
      <alignment horizontal="right" vertical="center"/>
    </xf>
    <xf numFmtId="14" fontId="0" fillId="0" borderId="3" xfId="0" quotePrefix="1" applyNumberFormat="1" applyFont="1" applyFill="1" applyBorder="1" applyAlignment="1">
      <alignment horizontal="center" vertical="center"/>
    </xf>
    <xf numFmtId="0" fontId="0" fillId="0" borderId="3" xfId="0" quotePrefix="1" applyFont="1" applyFill="1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/>
    </xf>
    <xf numFmtId="0" fontId="0" fillId="0" borderId="3" xfId="0" quotePrefix="1" applyBorder="1" applyAlignment="1">
      <alignment horizont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4" fontId="3" fillId="3" borderId="20" xfId="0" applyNumberFormat="1" applyFont="1" applyFill="1" applyBorder="1" applyAlignment="1">
      <alignment horizontal="center" vertical="center"/>
    </xf>
    <xf numFmtId="14" fontId="3" fillId="3" borderId="21" xfId="0" applyNumberFormat="1" applyFont="1" applyFill="1" applyBorder="1" applyAlignment="1">
      <alignment horizontal="center" vertical="center"/>
    </xf>
    <xf numFmtId="14" fontId="3" fillId="3" borderId="22" xfId="0" applyNumberFormat="1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11" xfId="0" applyNumberFormat="1" applyFont="1" applyFill="1" applyBorder="1" applyAlignment="1">
      <alignment horizontal="center" vertical="center"/>
    </xf>
    <xf numFmtId="14" fontId="3" fillId="3" borderId="19" xfId="0" applyNumberFormat="1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3" fillId="3" borderId="25" xfId="0" applyNumberFormat="1" applyFont="1" applyFill="1" applyBorder="1" applyAlignment="1">
      <alignment horizontal="center" vertical="center"/>
    </xf>
  </cellXfs>
  <cellStyles count="1"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"/>
  <sheetViews>
    <sheetView showRowColHeaders="0" tabSelected="1" zoomScale="110" zoomScaleNormal="110" zoomScaleSheetLayoutView="110" workbookViewId="0">
      <selection activeCell="V9" sqref="V9"/>
    </sheetView>
  </sheetViews>
  <sheetFormatPr defaultColWidth="9.140625" defaultRowHeight="12.75" x14ac:dyDescent="0.2"/>
  <cols>
    <col min="1" max="1" width="10" style="1" bestFit="1" customWidth="1"/>
    <col min="2" max="2" width="0" style="1" hidden="1" customWidth="1"/>
    <col min="3" max="3" width="23.5703125" style="1" customWidth="1"/>
    <col min="4" max="6" width="9.140625" style="1" customWidth="1"/>
    <col min="7" max="14" width="9.140625" style="1"/>
    <col min="15" max="15" width="1.28515625" style="1" customWidth="1"/>
    <col min="16" max="16" width="9.140625" style="1"/>
    <col min="17" max="17" width="9.140625" style="1" customWidth="1"/>
    <col min="18" max="16384" width="9.140625" style="1"/>
  </cols>
  <sheetData>
    <row r="1" spans="1:17" ht="53.25" thickBot="1" x14ac:dyDescent="0.25">
      <c r="A1" s="9" t="s">
        <v>2</v>
      </c>
      <c r="B1" s="10" t="s">
        <v>1</v>
      </c>
      <c r="C1" s="11" t="s">
        <v>5</v>
      </c>
      <c r="D1" s="12" t="s">
        <v>15</v>
      </c>
      <c r="E1" s="13" t="s">
        <v>16</v>
      </c>
      <c r="F1" s="13" t="s">
        <v>17</v>
      </c>
      <c r="G1" s="13" t="s">
        <v>18</v>
      </c>
      <c r="H1" s="13" t="s">
        <v>19</v>
      </c>
      <c r="I1" s="13" t="s">
        <v>20</v>
      </c>
      <c r="J1" s="13" t="s">
        <v>21</v>
      </c>
      <c r="K1" s="13" t="s">
        <v>22</v>
      </c>
      <c r="L1" s="13" t="s">
        <v>23</v>
      </c>
      <c r="M1" s="13" t="s">
        <v>24</v>
      </c>
      <c r="N1" s="13" t="s">
        <v>25</v>
      </c>
      <c r="O1" s="14"/>
      <c r="P1" s="15" t="s">
        <v>0</v>
      </c>
      <c r="Q1" s="15" t="s">
        <v>8</v>
      </c>
    </row>
    <row r="2" spans="1:17" s="4" customFormat="1" ht="18" x14ac:dyDescent="0.2">
      <c r="A2" s="47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4" customFormat="1" x14ac:dyDescent="0.2">
      <c r="A3" s="27">
        <f t="shared" ref="A3:A43" si="0">_xlfn.RANK.EQ(Q3,$Q$3:$Q$60)</f>
        <v>1</v>
      </c>
      <c r="B3" s="27"/>
      <c r="C3" s="27" t="s">
        <v>45</v>
      </c>
      <c r="D3" s="27">
        <v>9</v>
      </c>
      <c r="E3" s="27">
        <v>9</v>
      </c>
      <c r="F3" s="27">
        <v>9</v>
      </c>
      <c r="G3" s="27">
        <v>8</v>
      </c>
      <c r="H3" s="27">
        <v>5</v>
      </c>
      <c r="I3" s="27">
        <v>8</v>
      </c>
      <c r="J3" s="27">
        <v>8</v>
      </c>
      <c r="K3" s="27">
        <v>9</v>
      </c>
      <c r="L3" s="27"/>
      <c r="M3" s="27"/>
      <c r="N3" s="27"/>
      <c r="O3" s="27"/>
      <c r="P3" s="27">
        <f t="shared" ref="P3:P12" si="1">SUM(D3:N3)</f>
        <v>65</v>
      </c>
      <c r="Q3" s="27">
        <f>K3+J3+I3+G3+F3+E3+D3</f>
        <v>60</v>
      </c>
    </row>
    <row r="4" spans="1:17" s="4" customFormat="1" x14ac:dyDescent="0.2">
      <c r="A4" s="27">
        <f t="shared" si="0"/>
        <v>2</v>
      </c>
      <c r="B4" s="27"/>
      <c r="C4" s="27" t="s">
        <v>44</v>
      </c>
      <c r="D4" s="27">
        <v>10</v>
      </c>
      <c r="E4" s="27">
        <v>10</v>
      </c>
      <c r="F4" s="27">
        <v>10</v>
      </c>
      <c r="G4" s="27">
        <v>10</v>
      </c>
      <c r="H4" s="27">
        <v>9</v>
      </c>
      <c r="I4" s="27">
        <v>10</v>
      </c>
      <c r="J4" s="27"/>
      <c r="K4" s="27"/>
      <c r="L4" s="27"/>
      <c r="M4" s="27"/>
      <c r="N4" s="27"/>
      <c r="O4" s="27"/>
      <c r="P4" s="27">
        <f t="shared" si="1"/>
        <v>59</v>
      </c>
      <c r="Q4" s="27">
        <v>59</v>
      </c>
    </row>
    <row r="5" spans="1:17" s="4" customFormat="1" x14ac:dyDescent="0.2">
      <c r="A5" s="27">
        <f t="shared" si="0"/>
        <v>2</v>
      </c>
      <c r="B5" s="27"/>
      <c r="C5" s="27" t="s">
        <v>46</v>
      </c>
      <c r="D5" s="27">
        <v>8</v>
      </c>
      <c r="E5" s="27">
        <v>8</v>
      </c>
      <c r="F5" s="27">
        <v>8</v>
      </c>
      <c r="G5" s="27">
        <v>6</v>
      </c>
      <c r="H5" s="27">
        <v>10</v>
      </c>
      <c r="I5" s="27">
        <v>9</v>
      </c>
      <c r="J5" s="27">
        <v>9</v>
      </c>
      <c r="K5" s="27">
        <v>7</v>
      </c>
      <c r="L5" s="27"/>
      <c r="M5" s="27"/>
      <c r="N5" s="27"/>
      <c r="O5" s="27"/>
      <c r="P5" s="27">
        <f t="shared" si="1"/>
        <v>65</v>
      </c>
      <c r="Q5" s="27">
        <f>D5+E5+F5+H5++I5+J5+K5</f>
        <v>59</v>
      </c>
    </row>
    <row r="6" spans="1:17" s="4" customFormat="1" x14ac:dyDescent="0.2">
      <c r="A6" s="27">
        <f t="shared" si="0"/>
        <v>4</v>
      </c>
      <c r="B6" s="2"/>
      <c r="C6" s="2" t="s">
        <v>74</v>
      </c>
      <c r="D6" s="2"/>
      <c r="E6" s="2">
        <v>7</v>
      </c>
      <c r="F6" s="2">
        <v>7</v>
      </c>
      <c r="G6" s="2">
        <v>9</v>
      </c>
      <c r="H6" s="2">
        <v>7</v>
      </c>
      <c r="I6" s="2">
        <v>6</v>
      </c>
      <c r="J6" s="2">
        <v>10</v>
      </c>
      <c r="K6" s="2">
        <v>10</v>
      </c>
      <c r="L6" s="2"/>
      <c r="M6" s="2"/>
      <c r="N6" s="2"/>
      <c r="O6" s="2"/>
      <c r="P6" s="2">
        <f t="shared" si="1"/>
        <v>56</v>
      </c>
      <c r="Q6" s="2">
        <f>IF(COUNT(D6:N6)&gt;=7,LARGE(D6:N6,1)+LARGE(D6:N6,2)+LARGE(D6:N6,3)+LARGE(D6:N6,4)+LARGE(D6:N6,5)+LARGE(D6:N6,6)+LARGE(D6:N6,7),SUM(D6:N6))</f>
        <v>56</v>
      </c>
    </row>
    <row r="7" spans="1:17" s="4" customFormat="1" x14ac:dyDescent="0.2">
      <c r="A7" s="27">
        <f t="shared" si="0"/>
        <v>5</v>
      </c>
      <c r="B7" s="2"/>
      <c r="C7" s="2" t="s">
        <v>47</v>
      </c>
      <c r="D7" s="2">
        <v>7</v>
      </c>
      <c r="E7" s="2">
        <v>4</v>
      </c>
      <c r="F7" s="2">
        <v>6</v>
      </c>
      <c r="G7" s="2">
        <v>5</v>
      </c>
      <c r="H7" s="2">
        <v>8</v>
      </c>
      <c r="I7" s="2">
        <v>5</v>
      </c>
      <c r="J7" s="2">
        <v>6</v>
      </c>
      <c r="K7" s="2">
        <v>8</v>
      </c>
      <c r="L7" s="2"/>
      <c r="M7" s="2"/>
      <c r="N7" s="2"/>
      <c r="O7" s="2"/>
      <c r="P7" s="2">
        <f t="shared" si="1"/>
        <v>49</v>
      </c>
      <c r="Q7" s="2">
        <f>D7+F7+G7+H7+I7+J7+K7</f>
        <v>45</v>
      </c>
    </row>
    <row r="8" spans="1:17" s="4" customFormat="1" x14ac:dyDescent="0.2">
      <c r="A8" s="27">
        <f t="shared" si="0"/>
        <v>6</v>
      </c>
      <c r="B8" s="2"/>
      <c r="C8" s="2" t="s">
        <v>49</v>
      </c>
      <c r="D8" s="2">
        <v>5</v>
      </c>
      <c r="E8" s="2">
        <v>5</v>
      </c>
      <c r="F8" s="2">
        <v>5</v>
      </c>
      <c r="G8" s="2">
        <v>4</v>
      </c>
      <c r="H8" s="2">
        <v>4</v>
      </c>
      <c r="I8" s="2">
        <v>7</v>
      </c>
      <c r="J8" s="2">
        <v>5</v>
      </c>
      <c r="K8" s="2">
        <v>5</v>
      </c>
      <c r="L8" s="2"/>
      <c r="M8" s="2"/>
      <c r="N8" s="2"/>
      <c r="O8" s="2"/>
      <c r="P8" s="2">
        <f t="shared" si="1"/>
        <v>40</v>
      </c>
      <c r="Q8" s="2">
        <f>K8+J8+I8+H8+F8+E8+D8</f>
        <v>36</v>
      </c>
    </row>
    <row r="9" spans="1:17" s="4" customFormat="1" x14ac:dyDescent="0.2">
      <c r="A9" s="27">
        <f t="shared" si="0"/>
        <v>7</v>
      </c>
      <c r="B9" s="2"/>
      <c r="C9" s="2" t="s">
        <v>48</v>
      </c>
      <c r="D9" s="2">
        <v>6</v>
      </c>
      <c r="E9" s="2"/>
      <c r="F9" s="2"/>
      <c r="G9" s="2"/>
      <c r="H9" s="2">
        <v>1</v>
      </c>
      <c r="I9" s="2"/>
      <c r="J9" s="2">
        <v>7</v>
      </c>
      <c r="K9" s="2"/>
      <c r="L9" s="2"/>
      <c r="M9" s="2"/>
      <c r="N9" s="2"/>
      <c r="O9" s="2"/>
      <c r="P9" s="2">
        <f t="shared" si="1"/>
        <v>14</v>
      </c>
      <c r="Q9" s="2">
        <f>IF(COUNT(D9:N9)&gt;=7,LARGE(D9:N9,1)+LARGE(D9:N9,2)+LARGE(D9:N9,3)+LARGE(D9:N9,4)+LARGE(D9:N9,5)+LARGE(D9:N9,6)+LARGE(D9:N9,7),SUM(D9:N9))</f>
        <v>14</v>
      </c>
    </row>
    <row r="10" spans="1:17" s="4" customFormat="1" x14ac:dyDescent="0.2">
      <c r="A10" s="27">
        <f t="shared" si="0"/>
        <v>8</v>
      </c>
      <c r="B10" s="2"/>
      <c r="C10" s="2" t="s">
        <v>51</v>
      </c>
      <c r="D10" s="2">
        <v>2</v>
      </c>
      <c r="E10" s="2">
        <v>3</v>
      </c>
      <c r="F10" s="2"/>
      <c r="G10" s="2">
        <v>3</v>
      </c>
      <c r="H10" s="2"/>
      <c r="I10" s="2">
        <v>3</v>
      </c>
      <c r="J10" s="2"/>
      <c r="K10" s="2"/>
      <c r="L10" s="2"/>
      <c r="M10" s="2"/>
      <c r="N10" s="2"/>
      <c r="O10" s="2"/>
      <c r="P10" s="2">
        <f t="shared" si="1"/>
        <v>11</v>
      </c>
      <c r="Q10" s="2">
        <f>IF(COUNT(D10:N10)&gt;=7,LARGE(D10:N10,1)+LARGE(D10:N10,2)+LARGE(D10:N10,3)+LARGE(D10:N10,4)+LARGE(D10:N10,5)+LARGE(D10:N10,6)+LARGE(D10:N10,7),SUM(D10:N10))</f>
        <v>11</v>
      </c>
    </row>
    <row r="11" spans="1:17" s="4" customFormat="1" x14ac:dyDescent="0.2">
      <c r="A11" s="27">
        <f t="shared" si="0"/>
        <v>9</v>
      </c>
      <c r="B11" s="2"/>
      <c r="C11" s="2" t="s">
        <v>57</v>
      </c>
      <c r="D11" s="2"/>
      <c r="E11" s="2"/>
      <c r="F11" s="2"/>
      <c r="G11" s="2"/>
      <c r="H11" s="2">
        <v>6</v>
      </c>
      <c r="I11" s="2"/>
      <c r="J11" s="2">
        <v>3</v>
      </c>
      <c r="K11" s="2"/>
      <c r="L11" s="2"/>
      <c r="M11" s="2"/>
      <c r="N11" s="2"/>
      <c r="O11" s="2"/>
      <c r="P11" s="2">
        <f t="shared" si="1"/>
        <v>9</v>
      </c>
      <c r="Q11" s="2">
        <f>IF(COUNT(D11:N11)&gt;=7,LARGE(D11:N11,1)+LARGE(D11:N11,2)+LARGE(D11:N11,3)+LARGE(D11:N11,4)+LARGE(D11:N11,5)+LARGE(D11:N11,6)+LARGE(D11:N11,7),SUM(D11:N11))</f>
        <v>9</v>
      </c>
    </row>
    <row r="12" spans="1:17" s="4" customFormat="1" x14ac:dyDescent="0.2">
      <c r="A12" s="27">
        <f t="shared" si="0"/>
        <v>10</v>
      </c>
      <c r="B12" s="2"/>
      <c r="C12" s="2" t="s">
        <v>130</v>
      </c>
      <c r="D12" s="2">
        <v>4</v>
      </c>
      <c r="E12" s="2"/>
      <c r="F12" s="2"/>
      <c r="G12" s="2">
        <v>2</v>
      </c>
      <c r="H12" s="2">
        <v>1</v>
      </c>
      <c r="I12" s="2"/>
      <c r="J12" s="2">
        <v>1</v>
      </c>
      <c r="K12" s="2"/>
      <c r="L12" s="2"/>
      <c r="M12" s="2"/>
      <c r="N12" s="2"/>
      <c r="O12" s="2"/>
      <c r="P12" s="2">
        <f t="shared" si="1"/>
        <v>8</v>
      </c>
      <c r="Q12" s="2">
        <f>IF(COUNT(D12:N12)&gt;=7,LARGE(D12:N12,1)+LARGE(D12:N12,2)+LARGE(D12:N12,3)+LARGE(D12:N12,4)+LARGE(D12:N12,5)+LARGE(D12:N12,6)+LARGE(D12:N12,7),SUM(D12:N12))</f>
        <v>8</v>
      </c>
    </row>
    <row r="13" spans="1:17" s="4" customFormat="1" x14ac:dyDescent="0.2">
      <c r="A13" s="27">
        <f t="shared" si="0"/>
        <v>11</v>
      </c>
      <c r="B13" s="2"/>
      <c r="C13" s="2" t="s">
        <v>115</v>
      </c>
      <c r="D13" s="2"/>
      <c r="E13" s="2"/>
      <c r="F13" s="2"/>
      <c r="G13" s="2">
        <v>7</v>
      </c>
      <c r="H13" s="2"/>
      <c r="I13" s="2"/>
      <c r="J13" s="2"/>
      <c r="K13" s="2"/>
      <c r="L13" s="2"/>
      <c r="M13" s="2"/>
      <c r="N13" s="2"/>
      <c r="O13" s="2"/>
      <c r="P13" s="2">
        <v>7</v>
      </c>
      <c r="Q13" s="2">
        <v>7</v>
      </c>
    </row>
    <row r="14" spans="1:17" s="4" customFormat="1" x14ac:dyDescent="0.2">
      <c r="A14" s="27">
        <f t="shared" si="0"/>
        <v>12</v>
      </c>
      <c r="B14" s="2"/>
      <c r="C14" s="2" t="s">
        <v>75</v>
      </c>
      <c r="D14" s="2"/>
      <c r="E14" s="2">
        <v>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>SUM(D14:N14)</f>
        <v>6</v>
      </c>
      <c r="Q14" s="2">
        <f>IF(COUNT(D14:N14)&gt;=7,LARGE(D14:N14,1)+LARGE(D14:N14,2)+LARGE(D14:N14,3)+LARGE(D14:N14,4)+LARGE(D14:N14,5)+LARGE(D14:N14,6)+LARGE(D14:N14,7),SUM(D14:N14))</f>
        <v>6</v>
      </c>
    </row>
    <row r="15" spans="1:17" s="4" customFormat="1" x14ac:dyDescent="0.2">
      <c r="A15" s="27">
        <f t="shared" si="0"/>
        <v>12</v>
      </c>
      <c r="B15" s="2"/>
      <c r="C15" s="2" t="s">
        <v>50</v>
      </c>
      <c r="D15" s="2">
        <v>3</v>
      </c>
      <c r="E15" s="2"/>
      <c r="F15" s="2"/>
      <c r="G15" s="2"/>
      <c r="H15" s="2">
        <v>1</v>
      </c>
      <c r="I15" s="2"/>
      <c r="J15" s="2">
        <v>2</v>
      </c>
      <c r="K15" s="2"/>
      <c r="L15" s="2"/>
      <c r="M15" s="2"/>
      <c r="N15" s="2"/>
      <c r="O15" s="2"/>
      <c r="P15" s="2">
        <f>SUM(D15:N15)</f>
        <v>6</v>
      </c>
      <c r="Q15" s="2">
        <f>IF(COUNT(D15:N15)&gt;=7,LARGE(D15:N15,1)+LARGE(D15:N15,2)+LARGE(D15:N15,3)+LARGE(D15:N15,4)+LARGE(D15:N15,5)+LARGE(D15:N15,6)+LARGE(D15:N15,7),SUM(D15:N15))</f>
        <v>6</v>
      </c>
    </row>
    <row r="16" spans="1:17" s="4" customFormat="1" x14ac:dyDescent="0.2">
      <c r="A16" s="27">
        <f t="shared" si="0"/>
        <v>12</v>
      </c>
      <c r="B16" s="2"/>
      <c r="C16" s="2" t="s">
        <v>43</v>
      </c>
      <c r="D16" s="2"/>
      <c r="E16" s="2"/>
      <c r="F16" s="2"/>
      <c r="G16" s="2"/>
      <c r="H16" s="2"/>
      <c r="I16" s="2"/>
      <c r="J16" s="2"/>
      <c r="K16" s="2">
        <v>6</v>
      </c>
      <c r="L16" s="2"/>
      <c r="M16" s="2"/>
      <c r="N16" s="2"/>
      <c r="O16" s="2"/>
      <c r="P16" s="2">
        <f>K16+L16+M16+N16</f>
        <v>6</v>
      </c>
      <c r="Q16" s="2">
        <f>P16</f>
        <v>6</v>
      </c>
    </row>
    <row r="17" spans="1:17" s="4" customFormat="1" x14ac:dyDescent="0.2">
      <c r="A17" s="27">
        <f t="shared" si="0"/>
        <v>15</v>
      </c>
      <c r="B17" s="2"/>
      <c r="C17" s="2" t="s">
        <v>139</v>
      </c>
      <c r="D17" s="2"/>
      <c r="E17" s="2"/>
      <c r="F17" s="2"/>
      <c r="G17" s="2"/>
      <c r="H17" s="2"/>
      <c r="I17" s="2">
        <v>4</v>
      </c>
      <c r="J17" s="2"/>
      <c r="K17" s="2"/>
      <c r="L17" s="2"/>
      <c r="M17" s="2"/>
      <c r="N17" s="2"/>
      <c r="O17" s="2"/>
      <c r="P17" s="2">
        <f>SUM(D17:N17)</f>
        <v>4</v>
      </c>
      <c r="Q17" s="2">
        <f>IF(COUNT(D17:N17)&gt;=7,LARGE(D17:N17,1)+LARGE(D17:N17,2)+LARGE(D17:N17,3)+LARGE(D17:N17,4)+LARGE(D17:N17,5)+LARGE(D17:N17,6)+LARGE(D17:N17,7),SUM(D17:N17))</f>
        <v>4</v>
      </c>
    </row>
    <row r="18" spans="1:17" s="4" customFormat="1" x14ac:dyDescent="0.2">
      <c r="A18" s="27">
        <f t="shared" si="0"/>
        <v>15</v>
      </c>
      <c r="B18" s="2"/>
      <c r="C18" s="2" t="s">
        <v>155</v>
      </c>
      <c r="D18" s="2"/>
      <c r="E18" s="2"/>
      <c r="F18" s="2"/>
      <c r="G18" s="2"/>
      <c r="H18" s="2"/>
      <c r="I18" s="2"/>
      <c r="J18" s="2">
        <v>4</v>
      </c>
      <c r="K18" s="2"/>
      <c r="L18" s="2"/>
      <c r="M18" s="2"/>
      <c r="N18" s="2"/>
      <c r="O18" s="2"/>
      <c r="P18" s="2">
        <f>SUM(D18:N18)</f>
        <v>4</v>
      </c>
      <c r="Q18" s="2">
        <f>IF(COUNT(D18:N18)&gt;=7,LARGE(D18:N18,1)+LARGE(D18:N18,2)+LARGE(D18:N18,3)+LARGE(D18:N18,4)+LARGE(D18:N18,5)+LARGE(D18:N18,6)+LARGE(D18:N18,7),SUM(D18:N18))</f>
        <v>4</v>
      </c>
    </row>
    <row r="19" spans="1:17" s="4" customFormat="1" x14ac:dyDescent="0.2">
      <c r="A19" s="27">
        <f t="shared" si="0"/>
        <v>15</v>
      </c>
      <c r="B19" s="2"/>
      <c r="C19" s="2" t="s">
        <v>161</v>
      </c>
      <c r="D19" s="2"/>
      <c r="E19" s="2"/>
      <c r="F19" s="2"/>
      <c r="G19" s="2"/>
      <c r="H19" s="2"/>
      <c r="I19" s="2"/>
      <c r="J19" s="2"/>
      <c r="K19" s="2">
        <v>4</v>
      </c>
      <c r="L19" s="2"/>
      <c r="M19" s="2"/>
      <c r="N19" s="2"/>
      <c r="O19" s="2"/>
      <c r="P19" s="2">
        <f>K19+L19+M19+N19</f>
        <v>4</v>
      </c>
      <c r="Q19" s="2">
        <f>P19</f>
        <v>4</v>
      </c>
    </row>
    <row r="20" spans="1:17" s="4" customFormat="1" x14ac:dyDescent="0.2">
      <c r="A20" s="27">
        <f t="shared" si="0"/>
        <v>18</v>
      </c>
      <c r="B20" s="2"/>
      <c r="C20" s="2" t="s">
        <v>162</v>
      </c>
      <c r="D20" s="2"/>
      <c r="E20" s="2"/>
      <c r="F20" s="2"/>
      <c r="G20" s="2"/>
      <c r="H20" s="2"/>
      <c r="I20" s="2"/>
      <c r="J20" s="2"/>
      <c r="K20" s="2">
        <v>3</v>
      </c>
      <c r="L20" s="2"/>
      <c r="M20" s="2"/>
      <c r="N20" s="2"/>
      <c r="O20" s="2"/>
      <c r="P20" s="2">
        <f>K20+L20+M20+N20</f>
        <v>3</v>
      </c>
      <c r="Q20" s="2">
        <f>P20</f>
        <v>3</v>
      </c>
    </row>
    <row r="21" spans="1:17" s="4" customFormat="1" x14ac:dyDescent="0.2">
      <c r="A21" s="27">
        <f t="shared" si="0"/>
        <v>18</v>
      </c>
      <c r="B21" s="2"/>
      <c r="C21" s="2" t="s">
        <v>127</v>
      </c>
      <c r="D21" s="2"/>
      <c r="E21" s="2"/>
      <c r="F21" s="2"/>
      <c r="G21" s="2"/>
      <c r="H21" s="2">
        <v>3</v>
      </c>
      <c r="I21" s="2"/>
      <c r="J21" s="2"/>
      <c r="K21" s="2"/>
      <c r="L21" s="2"/>
      <c r="M21" s="2"/>
      <c r="N21" s="2"/>
      <c r="O21" s="2"/>
      <c r="P21" s="2">
        <f>D21+E21+F21+G21+H21+I21+J21+K21+L21+M21+N21</f>
        <v>3</v>
      </c>
      <c r="Q21" s="2">
        <v>3</v>
      </c>
    </row>
    <row r="22" spans="1:17" s="4" customFormat="1" x14ac:dyDescent="0.2">
      <c r="A22" s="27">
        <f t="shared" si="0"/>
        <v>20</v>
      </c>
      <c r="B22" s="2"/>
      <c r="C22" s="2" t="s">
        <v>52</v>
      </c>
      <c r="D22" s="2">
        <v>1</v>
      </c>
      <c r="E22" s="2"/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>
        <f>SUM(D22:N22)</f>
        <v>2</v>
      </c>
      <c r="Q22" s="2">
        <f>IF(COUNT(D22:N22)&gt;=7,LARGE(D22:N22,1)+LARGE(D22:N22,2)+LARGE(D22:N22,3)+LARGE(D22:N22,4)+LARGE(D22:N22,5)+LARGE(D22:N22,6)+LARGE(D22:N22,7),SUM(D22:N22))</f>
        <v>2</v>
      </c>
    </row>
    <row r="23" spans="1:17" s="4" customFormat="1" x14ac:dyDescent="0.2">
      <c r="A23" s="27">
        <f t="shared" si="0"/>
        <v>20</v>
      </c>
      <c r="B23" s="3"/>
      <c r="C23" s="2" t="s">
        <v>133</v>
      </c>
      <c r="D23" s="2"/>
      <c r="E23" s="2"/>
      <c r="F23" s="2"/>
      <c r="G23" s="2"/>
      <c r="H23" s="2"/>
      <c r="I23" s="2">
        <v>2</v>
      </c>
      <c r="J23" s="2"/>
      <c r="K23" s="2"/>
      <c r="L23" s="2"/>
      <c r="M23" s="2"/>
      <c r="N23" s="2"/>
      <c r="O23" s="2"/>
      <c r="P23" s="2">
        <f>D23+E23+F23+G23+H23+I23+J23+K23+L23+M23+N23</f>
        <v>2</v>
      </c>
      <c r="Q23" s="2">
        <f>IF(COUNT(D23:N23)&gt;=7,LARGE(D23:N23,1)+LARGE(D23:N23,2)+LARGE(D23:N23,3)+LARGE(D23:N23,4)+LARGE(D23:N23,5)+LARGE(D23:N23,6)+LARGE(D23:N23,7),SUM(D23:N23))</f>
        <v>2</v>
      </c>
    </row>
    <row r="24" spans="1:17" s="4" customFormat="1" x14ac:dyDescent="0.2">
      <c r="A24" s="27">
        <f t="shared" si="0"/>
        <v>20</v>
      </c>
      <c r="C24" s="2" t="s">
        <v>163</v>
      </c>
      <c r="D24" s="2"/>
      <c r="E24" s="2"/>
      <c r="F24" s="2"/>
      <c r="G24" s="2"/>
      <c r="H24" s="2"/>
      <c r="I24" s="2"/>
      <c r="J24" s="2"/>
      <c r="K24" s="2">
        <v>2</v>
      </c>
      <c r="L24" s="2"/>
      <c r="M24" s="2"/>
      <c r="N24" s="2"/>
      <c r="O24" s="2"/>
      <c r="P24" s="2">
        <f>D24+E24+F24+G24+H24+I24+J24+K24</f>
        <v>2</v>
      </c>
      <c r="Q24" s="2">
        <f>P24</f>
        <v>2</v>
      </c>
    </row>
    <row r="25" spans="1:17" s="4" customFormat="1" x14ac:dyDescent="0.2">
      <c r="A25" s="27">
        <f t="shared" si="0"/>
        <v>20</v>
      </c>
      <c r="B25" s="3"/>
      <c r="C25" s="2" t="s">
        <v>33</v>
      </c>
      <c r="D25" s="2"/>
      <c r="E25" s="2"/>
      <c r="F25" s="2"/>
      <c r="G25" s="2">
        <v>1</v>
      </c>
      <c r="H25" s="2"/>
      <c r="I25" s="2">
        <v>1</v>
      </c>
      <c r="J25" s="2"/>
      <c r="K25" s="2"/>
      <c r="L25" s="2"/>
      <c r="M25" s="2"/>
      <c r="N25" s="2"/>
      <c r="O25" s="2"/>
      <c r="P25" s="2">
        <f>D25+E25+F25+G25+H25+I25+J25+K25+L25+M25+N25</f>
        <v>2</v>
      </c>
      <c r="Q25" s="2">
        <v>2</v>
      </c>
    </row>
    <row r="26" spans="1:17" s="4" customFormat="1" x14ac:dyDescent="0.2">
      <c r="A26" s="27">
        <f t="shared" si="0"/>
        <v>20</v>
      </c>
      <c r="C26" s="2" t="s">
        <v>126</v>
      </c>
      <c r="D26" s="2"/>
      <c r="E26" s="2"/>
      <c r="F26" s="2"/>
      <c r="G26" s="2"/>
      <c r="H26" s="2">
        <v>2</v>
      </c>
      <c r="I26" s="2"/>
      <c r="J26" s="2"/>
      <c r="K26" s="2"/>
      <c r="L26" s="2"/>
      <c r="M26" s="2"/>
      <c r="N26" s="2"/>
      <c r="O26" s="2"/>
      <c r="P26" s="2">
        <f>D26+E26+F26+G26+H26+I26+J26+K26</f>
        <v>2</v>
      </c>
      <c r="Q26" s="2">
        <v>2</v>
      </c>
    </row>
    <row r="27" spans="1:17" s="4" customFormat="1" x14ac:dyDescent="0.2">
      <c r="A27" s="27">
        <f t="shared" si="0"/>
        <v>25</v>
      </c>
      <c r="B27" s="3"/>
      <c r="C27" s="2" t="s">
        <v>77</v>
      </c>
      <c r="D27" s="2"/>
      <c r="E27" s="2"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f>D27+E27+F27+G27+H27+I27+J27+K27+L27+M27+N27</f>
        <v>1</v>
      </c>
      <c r="Q27" s="2">
        <f>IF(COUNT(D27:N27)&gt;=7,LARGE(D27:N27,1)+LARGE(D27:N27,2)+LARGE(D27:N27,3)+LARGE(D27:N27,4)+LARGE(D27:N27,5)+LARGE(D27:N27,6)+LARGE(D27:N27,7),SUM(D27:N27))</f>
        <v>1</v>
      </c>
    </row>
    <row r="28" spans="1:17" s="4" customFormat="1" x14ac:dyDescent="0.2">
      <c r="A28" s="27">
        <f t="shared" si="0"/>
        <v>25</v>
      </c>
      <c r="B28" s="3"/>
      <c r="C28" s="2" t="s">
        <v>118</v>
      </c>
      <c r="D28" s="2"/>
      <c r="E28" s="2"/>
      <c r="F28" s="2"/>
      <c r="G28" s="2">
        <v>1</v>
      </c>
      <c r="H28" s="2"/>
      <c r="I28" s="2"/>
      <c r="J28" s="2"/>
      <c r="K28" s="2"/>
      <c r="L28" s="2"/>
      <c r="M28" s="2"/>
      <c r="N28" s="2"/>
      <c r="O28" s="2"/>
      <c r="P28" s="2">
        <f>D28+E28+F28+G28+H28+I28+J28+K28</f>
        <v>1</v>
      </c>
      <c r="Q28" s="2">
        <v>1</v>
      </c>
    </row>
    <row r="29" spans="1:17" s="4" customFormat="1" x14ac:dyDescent="0.2">
      <c r="A29" s="27">
        <f t="shared" si="0"/>
        <v>25</v>
      </c>
      <c r="C29" s="2" t="s">
        <v>128</v>
      </c>
      <c r="D29" s="2"/>
      <c r="E29" s="2"/>
      <c r="F29" s="2"/>
      <c r="G29" s="2"/>
      <c r="H29" s="2">
        <v>1</v>
      </c>
      <c r="I29" s="2"/>
      <c r="J29" s="2"/>
      <c r="K29" s="2"/>
      <c r="L29" s="2"/>
      <c r="M29" s="2"/>
      <c r="N29" s="2"/>
      <c r="O29" s="2"/>
      <c r="P29" s="2">
        <f>D29+E29+F29+G29+H29+I29+J29+K29</f>
        <v>1</v>
      </c>
      <c r="Q29" s="2">
        <f>IF(COUNT(D29:N29)&gt;=7,LARGE(D29:N29,1)+LARGE(D29:N29,2)+LARGE(D29:N29,3)+LARGE(D29:N29,4)+LARGE(D29:N29,5)+LARGE(D29:N29,6)+LARGE(D29:N29,7),SUM(D29:N29))</f>
        <v>1</v>
      </c>
    </row>
    <row r="30" spans="1:17" s="4" customFormat="1" x14ac:dyDescent="0.2">
      <c r="A30" s="27">
        <f t="shared" si="0"/>
        <v>25</v>
      </c>
      <c r="C30" s="2" t="s">
        <v>129</v>
      </c>
      <c r="D30" s="2"/>
      <c r="E30" s="2"/>
      <c r="F30" s="2"/>
      <c r="G30" s="2"/>
      <c r="H30" s="2">
        <v>1</v>
      </c>
      <c r="I30" s="2"/>
      <c r="J30" s="2"/>
      <c r="K30" s="2"/>
      <c r="L30" s="2"/>
      <c r="M30" s="2"/>
      <c r="N30" s="2"/>
      <c r="O30" s="2"/>
      <c r="P30" s="2">
        <f>D30+E30+F30+G30+H30+I30+J30+K30+L30+M30+N30</f>
        <v>1</v>
      </c>
      <c r="Q30" s="2">
        <f>IF(COUNT(D30:N30)&gt;=7,LARGE(D30:N30,1)+LARGE(D30:N30,2)+LARGE(D30:N30,3)+LARGE(D30:N30,4)+LARGE(D30:N30,5)+LARGE(D30:N30,6)+LARGE(D30:N30,7),SUM(D30:N30))</f>
        <v>1</v>
      </c>
    </row>
    <row r="31" spans="1:17" s="4" customFormat="1" x14ac:dyDescent="0.2">
      <c r="A31" s="27">
        <f t="shared" si="0"/>
        <v>25</v>
      </c>
      <c r="C31" s="2" t="s">
        <v>164</v>
      </c>
      <c r="D31" s="2"/>
      <c r="E31" s="2"/>
      <c r="F31" s="2"/>
      <c r="G31" s="2"/>
      <c r="H31" s="2"/>
      <c r="I31" s="2"/>
      <c r="J31" s="2"/>
      <c r="K31" s="2">
        <v>1</v>
      </c>
      <c r="L31" s="2"/>
      <c r="M31" s="2"/>
      <c r="N31" s="2"/>
      <c r="O31" s="2"/>
      <c r="P31" s="2">
        <f>D31+E31+F31+G31+H31+I31+J31+K31</f>
        <v>1</v>
      </c>
      <c r="Q31" s="2">
        <f>P31</f>
        <v>1</v>
      </c>
    </row>
    <row r="32" spans="1:17" s="4" customFormat="1" x14ac:dyDescent="0.2">
      <c r="A32" s="27">
        <f t="shared" si="0"/>
        <v>30</v>
      </c>
      <c r="B32" s="3"/>
      <c r="C32" s="2" t="s">
        <v>53</v>
      </c>
      <c r="D32" s="2"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f>D32+E32+F32+G32+H32+I32+J32+K32</f>
        <v>0</v>
      </c>
      <c r="Q32" s="2">
        <v>0</v>
      </c>
    </row>
    <row r="33" spans="1:17" s="4" customFormat="1" x14ac:dyDescent="0.2">
      <c r="A33" s="27">
        <f t="shared" si="0"/>
        <v>30</v>
      </c>
      <c r="B33" s="3"/>
      <c r="C33" s="2" t="s">
        <v>78</v>
      </c>
      <c r="D33" s="2"/>
      <c r="E33" s="2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f>D33+E33+F33+G33+H33+I33+J33+K33+L33+M33+N33</f>
        <v>0</v>
      </c>
      <c r="Q33" s="2">
        <v>0</v>
      </c>
    </row>
    <row r="34" spans="1:17" s="4" customFormat="1" x14ac:dyDescent="0.2">
      <c r="A34" s="27">
        <f t="shared" si="0"/>
        <v>30</v>
      </c>
      <c r="C34" s="2" t="s">
        <v>119</v>
      </c>
      <c r="D34" s="2"/>
      <c r="E34" s="2"/>
      <c r="F34" s="2"/>
      <c r="G34" s="2">
        <v>0</v>
      </c>
      <c r="H34" s="2"/>
      <c r="I34" s="2"/>
      <c r="J34" s="2">
        <v>0</v>
      </c>
      <c r="K34" s="2"/>
      <c r="L34" s="2"/>
      <c r="M34" s="2"/>
      <c r="N34" s="2"/>
      <c r="O34" s="2"/>
      <c r="P34" s="2">
        <f>D34+E34+F34+G34+H34+I34+J34+K34</f>
        <v>0</v>
      </c>
      <c r="Q34" s="2">
        <v>0</v>
      </c>
    </row>
    <row r="35" spans="1:17" s="4" customFormat="1" x14ac:dyDescent="0.2">
      <c r="A35" s="27">
        <f t="shared" si="0"/>
        <v>30</v>
      </c>
      <c r="C35" s="2" t="s">
        <v>120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f>D35+E35+F35+G35+H35+I35+J35+K35+L35+M35+N35</f>
        <v>0</v>
      </c>
      <c r="Q35" s="2">
        <v>0</v>
      </c>
    </row>
    <row r="36" spans="1:17" s="4" customFormat="1" x14ac:dyDescent="0.2">
      <c r="A36" s="27">
        <f t="shared" si="0"/>
        <v>30</v>
      </c>
      <c r="B36" s="3"/>
      <c r="C36" s="2" t="s">
        <v>76</v>
      </c>
      <c r="D36" s="2"/>
      <c r="E36" s="2"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f>D36+E36+F36+G36+H36+I36+J36+K36+L36+M36+N36</f>
        <v>0</v>
      </c>
      <c r="Q36" s="2">
        <f t="shared" ref="Q36:Q43" si="2">IF(COUNT(D36:N36)&gt;=7,LARGE(D36:N36,1)+LARGE(D36:N36,2)+LARGE(D36:N36,3)+LARGE(D36:N36,4)+LARGE(D36:N36,5)+LARGE(D36:N36,6)+LARGE(D36:N36,7),SUM(D36:N36))</f>
        <v>0</v>
      </c>
    </row>
    <row r="37" spans="1:17" s="4" customFormat="1" x14ac:dyDescent="0.2">
      <c r="A37" s="27">
        <f t="shared" si="0"/>
        <v>30</v>
      </c>
      <c r="B37" s="3"/>
      <c r="C37" s="2" t="s">
        <v>72</v>
      </c>
      <c r="D37" s="2"/>
      <c r="E37" s="2"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f>D37+E37+F37+G37+H37+I37+J37+K37</f>
        <v>0</v>
      </c>
      <c r="Q37" s="2">
        <f t="shared" si="2"/>
        <v>0</v>
      </c>
    </row>
    <row r="38" spans="1:17" s="4" customFormat="1" x14ac:dyDescent="0.2">
      <c r="A38" s="27">
        <f t="shared" si="0"/>
        <v>30</v>
      </c>
      <c r="C38" s="2" t="s">
        <v>116</v>
      </c>
      <c r="D38" s="2"/>
      <c r="E38" s="2"/>
      <c r="F38" s="2"/>
      <c r="G38" s="2">
        <v>0</v>
      </c>
      <c r="H38" s="2">
        <v>0</v>
      </c>
      <c r="I38" s="2">
        <v>0</v>
      </c>
      <c r="J38" s="2">
        <v>0</v>
      </c>
      <c r="K38" s="2"/>
      <c r="L38" s="2"/>
      <c r="M38" s="2"/>
      <c r="N38" s="2"/>
      <c r="O38" s="2"/>
      <c r="P38" s="2">
        <f>D38+E38+F38+G38+H38+I38+J38+K38+L38+M38+N38</f>
        <v>0</v>
      </c>
      <c r="Q38" s="2">
        <f t="shared" si="2"/>
        <v>0</v>
      </c>
    </row>
    <row r="39" spans="1:17" s="4" customFormat="1" x14ac:dyDescent="0.2">
      <c r="A39" s="27">
        <f t="shared" si="0"/>
        <v>30</v>
      </c>
      <c r="C39" s="2" t="s">
        <v>117</v>
      </c>
      <c r="D39" s="2"/>
      <c r="E39" s="2"/>
      <c r="F39" s="2"/>
      <c r="G39" s="2">
        <v>0</v>
      </c>
      <c r="H39" s="2"/>
      <c r="I39" s="2"/>
      <c r="J39" s="2"/>
      <c r="K39" s="2"/>
      <c r="L39" s="2"/>
      <c r="M39" s="2"/>
      <c r="N39" s="2"/>
      <c r="O39" s="2"/>
      <c r="P39" s="2">
        <f>D39+E39+F39+G39+H39+I39+J39+K39</f>
        <v>0</v>
      </c>
      <c r="Q39" s="2">
        <f t="shared" si="2"/>
        <v>0</v>
      </c>
    </row>
    <row r="40" spans="1:17" s="4" customFormat="1" x14ac:dyDescent="0.2">
      <c r="A40" s="27">
        <f t="shared" si="0"/>
        <v>30</v>
      </c>
      <c r="C40" s="2" t="s">
        <v>121</v>
      </c>
      <c r="D40" s="2"/>
      <c r="E40" s="2"/>
      <c r="F40" s="2"/>
      <c r="G40" s="2"/>
      <c r="H40" s="2"/>
      <c r="I40" s="2"/>
      <c r="J40" s="2">
        <v>0</v>
      </c>
      <c r="K40" s="2"/>
      <c r="L40" s="2"/>
      <c r="M40" s="2"/>
      <c r="N40" s="2"/>
      <c r="O40" s="2"/>
      <c r="P40" s="2">
        <f>D40+E40+F40+G40+H40+I40+J40+K40+L40+M40+N40</f>
        <v>0</v>
      </c>
      <c r="Q40" s="2">
        <f t="shared" si="2"/>
        <v>0</v>
      </c>
    </row>
    <row r="41" spans="1:17" s="4" customFormat="1" x14ac:dyDescent="0.2">
      <c r="A41" s="27">
        <f t="shared" si="0"/>
        <v>30</v>
      </c>
      <c r="C41" s="2" t="s">
        <v>154</v>
      </c>
      <c r="D41" s="2"/>
      <c r="E41" s="2"/>
      <c r="F41" s="2"/>
      <c r="G41" s="2"/>
      <c r="H41" s="2"/>
      <c r="I41" s="2"/>
      <c r="J41" s="2">
        <v>0</v>
      </c>
      <c r="K41" s="2"/>
      <c r="L41" s="2"/>
      <c r="M41" s="2"/>
      <c r="N41" s="2"/>
      <c r="O41" s="2"/>
      <c r="P41" s="2">
        <f>D41+E41+F41+G41+H41+I41+J41+K41</f>
        <v>0</v>
      </c>
      <c r="Q41" s="2">
        <f t="shared" si="2"/>
        <v>0</v>
      </c>
    </row>
    <row r="42" spans="1:17" s="4" customFormat="1" x14ac:dyDescent="0.2">
      <c r="A42" s="27">
        <f t="shared" si="0"/>
        <v>30</v>
      </c>
      <c r="C42" s="2" t="s">
        <v>157</v>
      </c>
      <c r="D42" s="2"/>
      <c r="E42" s="2"/>
      <c r="F42" s="2"/>
      <c r="G42" s="2"/>
      <c r="H42" s="2"/>
      <c r="I42" s="2"/>
      <c r="J42" s="2">
        <v>0</v>
      </c>
      <c r="K42" s="2"/>
      <c r="L42" s="2"/>
      <c r="M42" s="2"/>
      <c r="N42" s="2"/>
      <c r="O42" s="2"/>
      <c r="P42" s="2">
        <f>D42+E42+F42+G42+H42+I42+J42+K42+L42+M42+N42</f>
        <v>0</v>
      </c>
      <c r="Q42" s="2">
        <f t="shared" si="2"/>
        <v>0</v>
      </c>
    </row>
    <row r="43" spans="1:17" s="4" customFormat="1" x14ac:dyDescent="0.2">
      <c r="A43" s="27">
        <f t="shared" si="0"/>
        <v>30</v>
      </c>
      <c r="C43" s="2" t="s">
        <v>156</v>
      </c>
      <c r="D43" s="2"/>
      <c r="E43" s="2"/>
      <c r="F43" s="2"/>
      <c r="G43" s="2"/>
      <c r="H43" s="2"/>
      <c r="I43" s="2"/>
      <c r="J43" s="2">
        <v>0</v>
      </c>
      <c r="K43" s="2"/>
      <c r="L43" s="2"/>
      <c r="M43" s="2"/>
      <c r="N43" s="2"/>
      <c r="O43" s="2"/>
      <c r="P43" s="2">
        <f>D43+E43+F43+G43+H43+I43+J43+K43</f>
        <v>0</v>
      </c>
      <c r="Q43" s="2">
        <f t="shared" si="2"/>
        <v>0</v>
      </c>
    </row>
    <row r="44" spans="1:17" s="4" customFormat="1" x14ac:dyDescent="0.2"/>
    <row r="45" spans="1:17" s="4" customFormat="1" x14ac:dyDescent="0.2"/>
    <row r="46" spans="1:17" s="4" customFormat="1" x14ac:dyDescent="0.2"/>
    <row r="47" spans="1:17" s="4" customFormat="1" x14ac:dyDescent="0.2"/>
    <row r="48" spans="1:17" s="4" customForma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</sheetData>
  <sortState xmlns:xlrd2="http://schemas.microsoft.com/office/spreadsheetml/2017/richdata2" ref="A3:Q43">
    <sortCondition ref="A3"/>
  </sortState>
  <mergeCells count="1">
    <mergeCell ref="A2:Q2"/>
  </mergeCells>
  <printOptions horizontalCentered="1" headings="1"/>
  <pageMargins left="0.70866141732283472" right="1.0629921259842521" top="1.1023622047244095" bottom="0.74803149606299213" header="0.31496062992125984" footer="0.31496062992125984"/>
  <pageSetup paperSize="9" scale="84" fitToHeight="0" orientation="landscape" r:id="rId1"/>
  <headerFooter>
    <oddHeader xml:space="preserve">&amp;L
&amp;CFlanders Indoor Mencup
2019-2020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4"/>
  <sheetViews>
    <sheetView workbookViewId="0">
      <selection activeCell="I5" sqref="I5"/>
    </sheetView>
  </sheetViews>
  <sheetFormatPr defaultRowHeight="12.75" x14ac:dyDescent="0.2"/>
  <cols>
    <col min="2" max="2" width="19.2851562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50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x14ac:dyDescent="0.2">
      <c r="A3" s="16">
        <f>_xlfn.RANK.EQ(O3,$O$3:$O$4)</f>
        <v>1</v>
      </c>
      <c r="B3" s="6" t="s">
        <v>122</v>
      </c>
      <c r="C3" s="6"/>
      <c r="D3" s="6"/>
      <c r="E3" s="6"/>
      <c r="F3" s="6">
        <v>0</v>
      </c>
      <c r="G3" s="6"/>
      <c r="H3" s="6"/>
      <c r="I3" s="6">
        <v>0</v>
      </c>
      <c r="J3" s="6"/>
      <c r="K3" s="6"/>
      <c r="L3" s="6"/>
      <c r="M3" s="6"/>
      <c r="N3" s="6">
        <f t="shared" ref="N3:N4" si="0">SUM(C3:M3)</f>
        <v>0</v>
      </c>
      <c r="O3" s="7">
        <f t="shared" ref="O3:O4" si="1">IF(COUNT(C3:M3)&gt;=7,LARGE(C3:M3,1)+LARGE(C3:M3,2)+LARGE(C3:M3,3)+LARGE(C3:M3,4),SUM(C3:M3))</f>
        <v>0</v>
      </c>
    </row>
    <row r="4" spans="1:15" x14ac:dyDescent="0.2">
      <c r="A4" s="17">
        <f>_xlfn.RANK.EQ(O4,$O$3:$O$4)</f>
        <v>1</v>
      </c>
      <c r="B4" s="2" t="s">
        <v>123</v>
      </c>
      <c r="C4" s="2"/>
      <c r="D4" s="2"/>
      <c r="E4" s="2"/>
      <c r="F4" s="2">
        <v>0</v>
      </c>
      <c r="G4" s="2"/>
      <c r="H4" s="2"/>
      <c r="I4" s="2">
        <v>0</v>
      </c>
      <c r="J4" s="2"/>
      <c r="K4" s="2"/>
      <c r="L4" s="2"/>
      <c r="M4" s="2"/>
      <c r="N4" s="2">
        <f t="shared" si="0"/>
        <v>0</v>
      </c>
      <c r="O4" s="5">
        <f t="shared" si="1"/>
        <v>0</v>
      </c>
    </row>
  </sheetData>
  <mergeCells count="1">
    <mergeCell ref="A2:O2"/>
  </mergeCells>
  <pageMargins left="0.7" right="0.7" top="0.75" bottom="0.75" header="0.3" footer="0.3"/>
  <pageSetup paperSize="9" scale="8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1"/>
  <sheetViews>
    <sheetView workbookViewId="0">
      <selection activeCell="U3" sqref="U3"/>
    </sheetView>
  </sheetViews>
  <sheetFormatPr defaultRowHeight="12.75" x14ac:dyDescent="0.2"/>
  <cols>
    <col min="1" max="1" width="10" bestFit="1" customWidth="1"/>
    <col min="2" max="2" width="22.14062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50" t="s">
        <v>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x14ac:dyDescent="0.2">
      <c r="A3" s="23">
        <f t="shared" ref="A3:A14" si="0">_xlfn.RANK.EQ(O3,$O$3:$O$18)</f>
        <v>1</v>
      </c>
      <c r="B3" s="24" t="s">
        <v>40</v>
      </c>
      <c r="C3" s="24">
        <v>8</v>
      </c>
      <c r="D3" s="24">
        <v>10</v>
      </c>
      <c r="E3" s="24">
        <v>10</v>
      </c>
      <c r="F3" s="24">
        <v>10</v>
      </c>
      <c r="G3" s="24">
        <v>10</v>
      </c>
      <c r="H3" s="24">
        <v>6</v>
      </c>
      <c r="I3" s="24">
        <v>10</v>
      </c>
      <c r="J3" s="24"/>
      <c r="K3" s="24"/>
      <c r="L3" s="24"/>
      <c r="M3" s="24"/>
      <c r="N3" s="24">
        <f>C3+D3+E3+F3+G3+H3+I3</f>
        <v>64</v>
      </c>
      <c r="O3" s="25">
        <v>64</v>
      </c>
    </row>
    <row r="4" spans="1:15" ht="13.5" thickBot="1" x14ac:dyDescent="0.25">
      <c r="A4" s="26">
        <f t="shared" si="0"/>
        <v>2</v>
      </c>
      <c r="B4" s="27" t="s">
        <v>38</v>
      </c>
      <c r="C4" s="27">
        <v>10</v>
      </c>
      <c r="D4" s="27">
        <v>7</v>
      </c>
      <c r="E4" s="27">
        <v>9</v>
      </c>
      <c r="F4" s="27">
        <v>9</v>
      </c>
      <c r="G4" s="27"/>
      <c r="H4" s="27">
        <v>8</v>
      </c>
      <c r="I4" s="27"/>
      <c r="J4" s="27">
        <v>10</v>
      </c>
      <c r="K4" s="27"/>
      <c r="L4" s="27"/>
      <c r="M4" s="27"/>
      <c r="N4" s="27">
        <f>C4+D4+E4+F4+H4+J4</f>
        <v>53</v>
      </c>
      <c r="O4" s="28">
        <v>53</v>
      </c>
    </row>
    <row r="5" spans="1:15" ht="13.5" thickBot="1" x14ac:dyDescent="0.25">
      <c r="A5" s="26">
        <f t="shared" si="0"/>
        <v>3</v>
      </c>
      <c r="B5" s="2" t="s">
        <v>41</v>
      </c>
      <c r="C5" s="2">
        <v>7</v>
      </c>
      <c r="D5" s="2"/>
      <c r="E5" s="2">
        <v>5</v>
      </c>
      <c r="F5" s="2">
        <v>7</v>
      </c>
      <c r="G5" s="2">
        <v>7</v>
      </c>
      <c r="H5" s="2">
        <v>5</v>
      </c>
      <c r="I5" s="2">
        <v>8</v>
      </c>
      <c r="J5" s="2">
        <v>9</v>
      </c>
      <c r="K5" s="2"/>
      <c r="L5" s="2"/>
      <c r="M5" s="2"/>
      <c r="N5" s="24">
        <f>C5+E5+F5+G5+H5+I5+J5</f>
        <v>48</v>
      </c>
      <c r="O5" s="7">
        <f>IF(COUNT(C5:M5)&gt;=7,LARGE(C5:M5,1)+LARGE(C5:M5,2)+LARGE(C5:M5,3)+LARGE(C5:M5,4)+LARGE(C5:M5,5)+LARGE(C5:M5,6)+LARGE(C5:M5,7),SUM(C5:M5))</f>
        <v>48</v>
      </c>
    </row>
    <row r="6" spans="1:15" ht="13.5" thickBot="1" x14ac:dyDescent="0.25">
      <c r="A6" s="23">
        <f t="shared" si="0"/>
        <v>4</v>
      </c>
      <c r="B6" s="27" t="s">
        <v>39</v>
      </c>
      <c r="C6" s="27">
        <v>9</v>
      </c>
      <c r="D6" s="27"/>
      <c r="E6" s="27">
        <v>8</v>
      </c>
      <c r="F6" s="27"/>
      <c r="G6" s="27">
        <v>9</v>
      </c>
      <c r="H6" s="27">
        <v>10</v>
      </c>
      <c r="I6" s="27">
        <v>9</v>
      </c>
      <c r="J6" s="27"/>
      <c r="K6" s="27"/>
      <c r="L6" s="27"/>
      <c r="M6" s="27"/>
      <c r="N6" s="27">
        <f>C6+D6+E6+F6+G6+H6+I6</f>
        <v>45</v>
      </c>
      <c r="O6" s="28">
        <v>45</v>
      </c>
    </row>
    <row r="7" spans="1:15" x14ac:dyDescent="0.2">
      <c r="A7" s="17">
        <f t="shared" si="0"/>
        <v>5</v>
      </c>
      <c r="B7" s="2" t="s">
        <v>93</v>
      </c>
      <c r="C7" s="2"/>
      <c r="D7" s="2">
        <v>9</v>
      </c>
      <c r="E7" s="2"/>
      <c r="F7" s="2">
        <v>8</v>
      </c>
      <c r="G7" s="2">
        <v>5</v>
      </c>
      <c r="H7" s="2">
        <v>7</v>
      </c>
      <c r="I7" s="2">
        <v>6</v>
      </c>
      <c r="J7" s="2">
        <v>8</v>
      </c>
      <c r="K7" s="2"/>
      <c r="L7" s="2"/>
      <c r="M7" s="2"/>
      <c r="N7" s="24">
        <f>D7+F7+G7+H7+I7+J7</f>
        <v>43</v>
      </c>
      <c r="O7" s="7">
        <f>IF(COUNT(C7:M7)&gt;=7,LARGE(C7:M7,1)+LARGE(C7:M7,2)+LARGE(C7:M7,3)+LARGE(C7:M7,4)+LARGE(C7:M7,5)+LARGE(C7:M7,6)+LARGE(C7:M7,7),SUM(C7:M7))</f>
        <v>43</v>
      </c>
    </row>
    <row r="8" spans="1:15" ht="13.5" thickBot="1" x14ac:dyDescent="0.25">
      <c r="A8" s="17">
        <f t="shared" si="0"/>
        <v>6</v>
      </c>
      <c r="B8" s="2" t="s">
        <v>42</v>
      </c>
      <c r="C8" s="2">
        <v>6</v>
      </c>
      <c r="D8" s="2">
        <v>5</v>
      </c>
      <c r="E8" s="2">
        <v>7</v>
      </c>
      <c r="F8" s="2">
        <v>5</v>
      </c>
      <c r="G8" s="2">
        <v>6</v>
      </c>
      <c r="H8" s="2">
        <v>4</v>
      </c>
      <c r="I8" s="2">
        <v>5</v>
      </c>
      <c r="J8" s="2">
        <v>7</v>
      </c>
      <c r="K8" s="2"/>
      <c r="L8" s="2"/>
      <c r="M8" s="2"/>
      <c r="N8" s="27">
        <f>C8+D8+E8+F8+G8+H8+I8+J8</f>
        <v>45</v>
      </c>
      <c r="O8" s="5">
        <f>J8+I8+G8+F8+E8+D8+C8</f>
        <v>41</v>
      </c>
    </row>
    <row r="9" spans="1:15" x14ac:dyDescent="0.2">
      <c r="A9" s="16">
        <f t="shared" si="0"/>
        <v>7</v>
      </c>
      <c r="B9" s="2" t="s">
        <v>94</v>
      </c>
      <c r="C9" s="2"/>
      <c r="D9" s="2">
        <v>6</v>
      </c>
      <c r="E9" s="2"/>
      <c r="F9" s="2">
        <v>4</v>
      </c>
      <c r="G9" s="2"/>
      <c r="H9" s="2">
        <v>9</v>
      </c>
      <c r="I9" s="2">
        <v>7</v>
      </c>
      <c r="J9" s="2"/>
      <c r="K9" s="2"/>
      <c r="L9" s="2"/>
      <c r="M9" s="2"/>
      <c r="N9" s="24">
        <f>C9+D9+E9+F9+G9+H9+I9</f>
        <v>26</v>
      </c>
      <c r="O9" s="7">
        <f>IF(COUNT(C9:M9)&gt;=7,LARGE(C9:M9,1)+LARGE(C9:M9,2)+LARGE(C9:M9,3)+LARGE(C9:M9,4)+LARGE(C9:M9,5)+LARGE(C9:M9,6)+LARGE(C9:M9,7),SUM(C9:M9))</f>
        <v>26</v>
      </c>
    </row>
    <row r="10" spans="1:15" ht="13.5" thickBot="1" x14ac:dyDescent="0.25">
      <c r="A10" s="26">
        <f t="shared" si="0"/>
        <v>8</v>
      </c>
      <c r="B10" s="2" t="s">
        <v>43</v>
      </c>
      <c r="C10" s="2">
        <v>5</v>
      </c>
      <c r="D10" s="2"/>
      <c r="E10" s="2">
        <v>3</v>
      </c>
      <c r="F10" s="2">
        <v>3</v>
      </c>
      <c r="G10" s="2"/>
      <c r="H10" s="2">
        <v>1</v>
      </c>
      <c r="I10" s="2"/>
      <c r="J10" s="2">
        <v>6</v>
      </c>
      <c r="K10" s="2"/>
      <c r="L10" s="2"/>
      <c r="M10" s="2"/>
      <c r="N10" s="27">
        <v>18</v>
      </c>
      <c r="O10" s="5">
        <f>IF(COUNT(C10:M10)&gt;=7,LARGE(C10:M10,1)+LARGE(C10:M10,2)+LARGE(C10:M10,3)+LARGE(C10:M10,4)+LARGE(C10:M10,5)+LARGE(C10:M10,6)+LARGE(C10:M10,7),SUM(C10:M10))</f>
        <v>18</v>
      </c>
    </row>
    <row r="11" spans="1:15" ht="13.5" thickBot="1" x14ac:dyDescent="0.25">
      <c r="A11" s="26">
        <f t="shared" si="0"/>
        <v>9</v>
      </c>
      <c r="B11" s="2" t="s">
        <v>95</v>
      </c>
      <c r="C11" s="2"/>
      <c r="D11" s="2"/>
      <c r="E11" s="2">
        <v>6</v>
      </c>
      <c r="F11" s="2">
        <v>6</v>
      </c>
      <c r="G11" s="2"/>
      <c r="H11" s="2"/>
      <c r="I11" s="2"/>
      <c r="J11" s="2"/>
      <c r="K11" s="2"/>
      <c r="L11" s="2"/>
      <c r="M11" s="2"/>
      <c r="N11" s="24">
        <f t="shared" ref="N11:N21" si="1">C11+D11+E11+F11+G11+H11+I11</f>
        <v>12</v>
      </c>
      <c r="O11" s="7">
        <f>IF(COUNT(C11:M11)&gt;=7,LARGE(C11:M11,1)+LARGE(C11:M11,2)+LARGE(C11:M11,3)+LARGE(C11:M11,4)+LARGE(C11:M11,5)+LARGE(C11:M11,6)+LARGE(C11:M11,7),SUM(C11:M11))</f>
        <v>12</v>
      </c>
    </row>
    <row r="12" spans="1:15" ht="13.5" thickBot="1" x14ac:dyDescent="0.25">
      <c r="A12" s="23">
        <f t="shared" si="0"/>
        <v>10</v>
      </c>
      <c r="B12" s="2" t="s">
        <v>68</v>
      </c>
      <c r="C12" s="2"/>
      <c r="D12" s="2">
        <v>8</v>
      </c>
      <c r="E12" s="2"/>
      <c r="F12" s="2"/>
      <c r="G12" s="2"/>
      <c r="H12" s="2"/>
      <c r="I12" s="2"/>
      <c r="J12" s="2"/>
      <c r="K12" s="2"/>
      <c r="L12" s="2"/>
      <c r="M12" s="2"/>
      <c r="N12" s="27">
        <f t="shared" si="1"/>
        <v>8</v>
      </c>
      <c r="O12" s="5">
        <v>8</v>
      </c>
    </row>
    <row r="13" spans="1:15" x14ac:dyDescent="0.2">
      <c r="A13" s="17">
        <f t="shared" si="0"/>
        <v>10</v>
      </c>
      <c r="B13" s="2" t="s">
        <v>96</v>
      </c>
      <c r="C13" s="2"/>
      <c r="D13" s="2"/>
      <c r="E13" s="2">
        <v>4</v>
      </c>
      <c r="F13" s="2"/>
      <c r="G13" s="2">
        <v>4</v>
      </c>
      <c r="H13" s="2"/>
      <c r="I13" s="2"/>
      <c r="J13" s="2"/>
      <c r="K13" s="2"/>
      <c r="L13" s="2"/>
      <c r="M13" s="2"/>
      <c r="N13" s="24">
        <f t="shared" si="1"/>
        <v>8</v>
      </c>
      <c r="O13" s="7">
        <f>IF(COUNT(C13:M13)&gt;=7,LARGE(C13:M13,1)+LARGE(C13:M13,2)+LARGE(C13:M13,3)+LARGE(C13:M13,4)+LARGE(C13:M13,5)+LARGE(C13:M13,6)+LARGE(C13:M13,7),SUM(C13:M13))</f>
        <v>8</v>
      </c>
    </row>
    <row r="14" spans="1:15" ht="13.5" thickBot="1" x14ac:dyDescent="0.25">
      <c r="A14" s="32">
        <f t="shared" si="0"/>
        <v>10</v>
      </c>
      <c r="B14" s="33" t="s">
        <v>131</v>
      </c>
      <c r="C14" s="36"/>
      <c r="D14" s="36"/>
      <c r="E14" s="36"/>
      <c r="F14" s="36"/>
      <c r="G14" s="36">
        <v>8</v>
      </c>
      <c r="H14" s="36"/>
      <c r="I14" s="36"/>
      <c r="J14" s="36"/>
      <c r="K14" s="36"/>
      <c r="L14" s="36"/>
      <c r="M14" s="36"/>
      <c r="N14" s="27">
        <f t="shared" si="1"/>
        <v>8</v>
      </c>
      <c r="O14" s="37">
        <v>8</v>
      </c>
    </row>
    <row r="15" spans="1:15" x14ac:dyDescent="0.2">
      <c r="A15" s="27">
        <f>_xlfn.RANK.EQ(O15,$O$3:$O$21)</f>
        <v>13</v>
      </c>
      <c r="B15" s="2" t="s">
        <v>37</v>
      </c>
      <c r="C15" s="2">
        <v>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4">
        <f t="shared" si="1"/>
        <v>4</v>
      </c>
      <c r="O15" s="2">
        <f>IF(COUNT(C15:M15)&gt;=7,LARGE(C15:M15,1)+LARGE(C15:M15,2)+LARGE(C15:M15,3)+LARGE(C15:M15,4)+LARGE(C15:M15,5)+LARGE(C15:M15,6)+LARGE(C15:M15,7),SUM(C15:M15))</f>
        <v>4</v>
      </c>
    </row>
    <row r="16" spans="1:15" ht="13.5" thickBot="1" x14ac:dyDescent="0.25">
      <c r="A16" s="34">
        <f>_xlfn.RANK.EQ(O16,$O$3:$O$21)</f>
        <v>14</v>
      </c>
      <c r="B16" s="27" t="s">
        <v>132</v>
      </c>
      <c r="C16" s="30"/>
      <c r="D16" s="30"/>
      <c r="E16" s="30"/>
      <c r="F16" s="30"/>
      <c r="G16" s="30">
        <v>3</v>
      </c>
      <c r="H16" s="30"/>
      <c r="I16" s="30"/>
      <c r="J16" s="30"/>
      <c r="K16" s="30"/>
      <c r="L16" s="30"/>
      <c r="M16" s="30"/>
      <c r="N16" s="27">
        <f t="shared" si="1"/>
        <v>3</v>
      </c>
      <c r="O16" s="27">
        <v>3</v>
      </c>
    </row>
    <row r="17" spans="1:15" x14ac:dyDescent="0.2">
      <c r="A17" s="35">
        <f>_xlfn.RANK.EQ(O17,$O$3:$O$21)</f>
        <v>14</v>
      </c>
      <c r="B17" s="27" t="s">
        <v>143</v>
      </c>
      <c r="C17" s="30"/>
      <c r="D17" s="30"/>
      <c r="E17" s="30"/>
      <c r="F17" s="30"/>
      <c r="G17" s="30"/>
      <c r="H17" s="30">
        <v>3</v>
      </c>
      <c r="I17" s="30"/>
      <c r="J17" s="30"/>
      <c r="K17" s="30"/>
      <c r="L17" s="30"/>
      <c r="M17" s="30"/>
      <c r="N17" s="24">
        <f t="shared" si="1"/>
        <v>3</v>
      </c>
      <c r="O17" s="30">
        <v>3</v>
      </c>
    </row>
    <row r="18" spans="1:15" ht="13.5" thickBot="1" x14ac:dyDescent="0.25">
      <c r="A18" s="27">
        <f>_xlfn.RANK.EQ(O18,$O$3:$O$18)</f>
        <v>16</v>
      </c>
      <c r="B18" s="27" t="s">
        <v>107</v>
      </c>
      <c r="C18" s="30"/>
      <c r="D18" s="30"/>
      <c r="E18" s="30"/>
      <c r="F18" s="27">
        <v>2</v>
      </c>
      <c r="G18" s="30"/>
      <c r="H18" s="30"/>
      <c r="I18" s="30"/>
      <c r="J18" s="30"/>
      <c r="K18" s="30"/>
      <c r="L18" s="30"/>
      <c r="M18" s="30"/>
      <c r="N18" s="27">
        <f t="shared" si="1"/>
        <v>2</v>
      </c>
      <c r="O18" s="30">
        <v>2</v>
      </c>
    </row>
    <row r="19" spans="1:15" x14ac:dyDescent="0.2">
      <c r="A19" s="27">
        <f>_xlfn.RANK.EQ(O19,$O$3:$O$18)</f>
        <v>16</v>
      </c>
      <c r="B19" s="27" t="s">
        <v>144</v>
      </c>
      <c r="C19" s="30"/>
      <c r="D19" s="30"/>
      <c r="E19" s="30"/>
      <c r="F19" s="30"/>
      <c r="G19" s="30"/>
      <c r="H19" s="30">
        <v>2</v>
      </c>
      <c r="I19" s="30"/>
      <c r="J19" s="30"/>
      <c r="K19" s="30"/>
      <c r="L19" s="30"/>
      <c r="M19" s="30"/>
      <c r="N19" s="24">
        <f t="shared" si="1"/>
        <v>2</v>
      </c>
      <c r="O19" s="30">
        <v>2</v>
      </c>
    </row>
    <row r="20" spans="1:15" ht="13.5" thickBot="1" x14ac:dyDescent="0.25">
      <c r="A20" s="27">
        <f>_xlfn.RANK.EQ(O20,$O$3:$O$21)</f>
        <v>18</v>
      </c>
      <c r="B20" s="27" t="s">
        <v>145</v>
      </c>
      <c r="C20" s="30"/>
      <c r="D20" s="30"/>
      <c r="E20" s="30"/>
      <c r="F20" s="30"/>
      <c r="G20" s="30"/>
      <c r="H20" s="30">
        <v>1</v>
      </c>
      <c r="I20" s="30"/>
      <c r="J20" s="30"/>
      <c r="K20" s="30"/>
      <c r="L20" s="30"/>
      <c r="M20" s="30"/>
      <c r="N20" s="27">
        <f t="shared" si="1"/>
        <v>1</v>
      </c>
      <c r="O20" s="30">
        <v>1</v>
      </c>
    </row>
    <row r="21" spans="1:15" x14ac:dyDescent="0.2">
      <c r="A21" s="27">
        <f>_xlfn.RANK.EQ(O21,$O$3:$O$21)</f>
        <v>18</v>
      </c>
      <c r="B21" s="27" t="s">
        <v>146</v>
      </c>
      <c r="C21" s="30"/>
      <c r="D21" s="30"/>
      <c r="E21" s="30"/>
      <c r="F21" s="30"/>
      <c r="G21" s="30"/>
      <c r="H21" s="30">
        <v>1</v>
      </c>
      <c r="I21" s="30"/>
      <c r="J21" s="30"/>
      <c r="K21" s="30"/>
      <c r="L21" s="30"/>
      <c r="M21" s="30"/>
      <c r="N21" s="24">
        <f t="shared" si="1"/>
        <v>1</v>
      </c>
      <c r="O21" s="30">
        <v>1</v>
      </c>
    </row>
  </sheetData>
  <sortState xmlns:xlrd2="http://schemas.microsoft.com/office/spreadsheetml/2017/richdata2" ref="A3:O21">
    <sortCondition ref="A3"/>
  </sortState>
  <mergeCells count="1">
    <mergeCell ref="A2:O2"/>
  </mergeCells>
  <pageMargins left="0.7" right="0.7" top="0.75" bottom="0.75" header="0.3" footer="0.3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42"/>
  <sheetViews>
    <sheetView workbookViewId="0">
      <selection activeCell="F20" sqref="F20"/>
    </sheetView>
  </sheetViews>
  <sheetFormatPr defaultRowHeight="12.75" x14ac:dyDescent="0.2"/>
  <cols>
    <col min="1" max="1" width="10" customWidth="1"/>
    <col min="2" max="2" width="16.85546875" bestFit="1" customWidth="1"/>
  </cols>
  <sheetData>
    <row r="1" spans="1:33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33" ht="18" x14ac:dyDescent="0.2">
      <c r="A2" s="53" t="s">
        <v>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33" x14ac:dyDescent="0.2">
      <c r="A3" s="41" t="s">
        <v>90</v>
      </c>
      <c r="B3" s="27" t="s">
        <v>33</v>
      </c>
      <c r="C3" s="27">
        <v>10</v>
      </c>
      <c r="D3" s="27">
        <v>9</v>
      </c>
      <c r="E3" s="27">
        <v>10</v>
      </c>
      <c r="F3" s="27">
        <v>10</v>
      </c>
      <c r="G3" s="27">
        <v>10</v>
      </c>
      <c r="H3" s="27">
        <v>6</v>
      </c>
      <c r="I3" s="27">
        <v>7</v>
      </c>
      <c r="J3" s="27">
        <v>9</v>
      </c>
      <c r="K3" s="27"/>
      <c r="L3" s="27"/>
      <c r="M3" s="27"/>
      <c r="N3" s="27">
        <f>C3+D3+E3+F3+G3+H3+I3+J3</f>
        <v>71</v>
      </c>
      <c r="O3" s="27">
        <f>C3+D3+E3+F3+G3+I3+J3</f>
        <v>65</v>
      </c>
    </row>
    <row r="4" spans="1:33" x14ac:dyDescent="0.2">
      <c r="A4" s="42">
        <v>2</v>
      </c>
      <c r="B4" s="2" t="s">
        <v>87</v>
      </c>
      <c r="C4" s="27"/>
      <c r="D4" s="27">
        <v>10</v>
      </c>
      <c r="E4" s="27"/>
      <c r="F4" s="27">
        <v>9</v>
      </c>
      <c r="G4" s="27">
        <v>9</v>
      </c>
      <c r="H4" s="27">
        <v>10</v>
      </c>
      <c r="I4" s="27">
        <v>10</v>
      </c>
      <c r="J4" s="27">
        <v>10</v>
      </c>
      <c r="K4" s="27"/>
      <c r="L4" s="27"/>
      <c r="M4" s="27"/>
      <c r="N4" s="27">
        <f>C4+D4+E4+F4+G4+H4+I4+J4+K4</f>
        <v>58</v>
      </c>
      <c r="O4" s="27">
        <v>58</v>
      </c>
    </row>
    <row r="5" spans="1:33" x14ac:dyDescent="0.2">
      <c r="A5" s="41" t="s">
        <v>151</v>
      </c>
      <c r="B5" s="27" t="s">
        <v>88</v>
      </c>
      <c r="C5" s="27"/>
      <c r="D5" s="27">
        <v>7</v>
      </c>
      <c r="E5" s="27">
        <v>9</v>
      </c>
      <c r="F5" s="27">
        <v>7</v>
      </c>
      <c r="G5" s="27">
        <v>5</v>
      </c>
      <c r="H5" s="27">
        <v>8</v>
      </c>
      <c r="I5" s="27">
        <v>6</v>
      </c>
      <c r="J5" s="27"/>
      <c r="K5" s="27"/>
      <c r="L5" s="27"/>
      <c r="M5" s="27"/>
      <c r="N5" s="27">
        <f t="shared" ref="N5" si="0">C5+D5+E5+F5+G5+H5+I5+J5</f>
        <v>42</v>
      </c>
      <c r="O5" s="27">
        <v>42</v>
      </c>
    </row>
    <row r="6" spans="1:33" x14ac:dyDescent="0.2">
      <c r="A6" s="41" t="s">
        <v>92</v>
      </c>
      <c r="B6" s="27" t="s">
        <v>91</v>
      </c>
      <c r="C6" s="27">
        <v>7</v>
      </c>
      <c r="D6" s="27">
        <v>8</v>
      </c>
      <c r="E6" s="27"/>
      <c r="F6" s="27">
        <v>8</v>
      </c>
      <c r="G6" s="27">
        <v>4</v>
      </c>
      <c r="H6" s="27">
        <v>7</v>
      </c>
      <c r="I6" s="27"/>
      <c r="J6" s="27">
        <v>6</v>
      </c>
      <c r="K6" s="27"/>
      <c r="L6" s="27"/>
      <c r="M6" s="27"/>
      <c r="N6" s="27">
        <f t="shared" ref="N6" si="1">C6+D6+E6+F6+G6+H6+I6+J6+K6</f>
        <v>40</v>
      </c>
      <c r="O6" s="27">
        <v>40</v>
      </c>
    </row>
    <row r="7" spans="1:33" x14ac:dyDescent="0.2">
      <c r="A7" s="41" t="s">
        <v>97</v>
      </c>
      <c r="B7" s="2" t="s">
        <v>34</v>
      </c>
      <c r="C7" s="27">
        <v>9</v>
      </c>
      <c r="D7" s="27"/>
      <c r="E7" s="27"/>
      <c r="F7" s="27"/>
      <c r="G7" s="27">
        <v>6</v>
      </c>
      <c r="H7" s="27">
        <v>9</v>
      </c>
      <c r="I7" s="27">
        <v>8</v>
      </c>
      <c r="J7" s="27">
        <v>7</v>
      </c>
      <c r="K7" s="27"/>
      <c r="L7" s="27"/>
      <c r="M7" s="27"/>
      <c r="N7" s="27">
        <f t="shared" ref="N7" si="2">C7+D7+E7+F7+G7+H7+I7+J7</f>
        <v>39</v>
      </c>
      <c r="O7" s="27">
        <v>39</v>
      </c>
    </row>
    <row r="8" spans="1:33" x14ac:dyDescent="0.2">
      <c r="A8" s="42" t="s">
        <v>98</v>
      </c>
      <c r="B8" s="27" t="s">
        <v>35</v>
      </c>
      <c r="C8" s="27">
        <v>8</v>
      </c>
      <c r="D8" s="27"/>
      <c r="E8" s="27"/>
      <c r="F8" s="27"/>
      <c r="G8" s="27">
        <v>8</v>
      </c>
      <c r="H8" s="27"/>
      <c r="I8" s="27">
        <v>9</v>
      </c>
      <c r="J8" s="27"/>
      <c r="K8" s="27"/>
      <c r="L8" s="27"/>
      <c r="M8" s="27"/>
      <c r="N8" s="27">
        <f t="shared" ref="N8" si="3">C8+D8+E8+F8+G8+H8+I8+J8+K8</f>
        <v>25</v>
      </c>
      <c r="O8" s="27">
        <f>C8+E8+G8+J8+I8+H8+F8</f>
        <v>25</v>
      </c>
    </row>
    <row r="9" spans="1:33" x14ac:dyDescent="0.2">
      <c r="A9" s="42">
        <v>7</v>
      </c>
      <c r="B9" s="2" t="s">
        <v>89</v>
      </c>
      <c r="C9" s="2"/>
      <c r="D9" s="2">
        <v>6</v>
      </c>
      <c r="E9" s="2"/>
      <c r="F9" s="2"/>
      <c r="G9" s="2"/>
      <c r="H9" s="2">
        <v>5</v>
      </c>
      <c r="I9" s="2">
        <v>5</v>
      </c>
      <c r="J9" s="2">
        <v>4</v>
      </c>
      <c r="K9" s="2"/>
      <c r="L9" s="2"/>
      <c r="M9" s="2"/>
      <c r="N9" s="27">
        <f t="shared" ref="N9" si="4">C9+D9+E9+F9+G9+H9+I9+J9</f>
        <v>20</v>
      </c>
      <c r="O9" s="2">
        <v>20</v>
      </c>
    </row>
    <row r="10" spans="1:33" x14ac:dyDescent="0.2">
      <c r="A10" s="43">
        <v>8</v>
      </c>
      <c r="B10" s="27" t="s">
        <v>103</v>
      </c>
      <c r="C10" s="27"/>
      <c r="D10" s="27"/>
      <c r="E10" s="27"/>
      <c r="F10" s="27">
        <v>6</v>
      </c>
      <c r="G10" s="27"/>
      <c r="H10" s="27"/>
      <c r="I10" s="27"/>
      <c r="J10" s="27">
        <v>5</v>
      </c>
      <c r="K10" s="27"/>
      <c r="L10" s="27"/>
      <c r="M10" s="27"/>
      <c r="N10" s="27">
        <f t="shared" ref="N10" si="5">C10+D10+E10+F10+G10+H10+I10+J10+K10</f>
        <v>11</v>
      </c>
      <c r="O10" s="27">
        <v>11</v>
      </c>
    </row>
    <row r="11" spans="1:33" x14ac:dyDescent="0.2">
      <c r="A11" s="42">
        <v>9</v>
      </c>
      <c r="B11" s="2" t="s">
        <v>170</v>
      </c>
      <c r="C11" s="2"/>
      <c r="D11" s="2"/>
      <c r="E11" s="2"/>
      <c r="F11" s="2"/>
      <c r="G11" s="2"/>
      <c r="H11" s="2"/>
      <c r="I11" s="2"/>
      <c r="J11" s="2">
        <v>8</v>
      </c>
      <c r="K11" s="2"/>
      <c r="L11" s="2"/>
      <c r="M11" s="2"/>
      <c r="N11" s="27">
        <f t="shared" ref="N11" si="6">C11+D11+E11+F11+G11+H11+I11+J11+K11</f>
        <v>8</v>
      </c>
      <c r="O11" s="2">
        <v>8</v>
      </c>
    </row>
    <row r="12" spans="1:33" x14ac:dyDescent="0.2">
      <c r="A12" s="43">
        <v>10</v>
      </c>
      <c r="B12" s="27" t="s">
        <v>133</v>
      </c>
      <c r="C12" s="30"/>
      <c r="D12" s="30"/>
      <c r="E12" s="30"/>
      <c r="F12" s="30"/>
      <c r="G12" s="30">
        <v>7</v>
      </c>
      <c r="H12" s="30"/>
      <c r="I12" s="30"/>
      <c r="J12" s="30"/>
      <c r="K12" s="30"/>
      <c r="L12" s="30"/>
      <c r="M12" s="30"/>
      <c r="N12" s="27">
        <f t="shared" ref="N12" si="7">C12+D12+E12+F12+G12+H12+I12+J12</f>
        <v>7</v>
      </c>
      <c r="O12" s="30">
        <v>7</v>
      </c>
    </row>
    <row r="13" spans="1:33" x14ac:dyDescent="0.2">
      <c r="A13" s="43">
        <v>11</v>
      </c>
      <c r="B13" s="2" t="s">
        <v>36</v>
      </c>
      <c r="C13" s="2">
        <v>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7">
        <f t="shared" ref="N13" si="8">C13+D13+E13+F13+G13+H13+I13+J13</f>
        <v>6</v>
      </c>
      <c r="O13" s="2">
        <f>IF(COUNT(C13:M13)&gt;=7,LARGE(C13:M13,1)+LARGE(C13:M13,2)+LARGE(C13:M13,3)+LARGE(C13:M13,4),SUM(C13:M13))</f>
        <v>6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44">
        <v>12</v>
      </c>
      <c r="B14" s="2" t="s">
        <v>37</v>
      </c>
      <c r="C14" s="2">
        <v>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7">
        <f t="shared" ref="N14" si="9">C14+D14+E14+F14+G14+H14+I14+J14+K14</f>
        <v>5</v>
      </c>
      <c r="O14" s="2">
        <f>IF(COUNT(C14:M14)&gt;=7,LARGE(C14:M14,1)+LARGE(C14:M14,2)+LARGE(C14:M14,3)+LARGE(C14:M14,4),SUM(C14:M14))</f>
        <v>5</v>
      </c>
    </row>
    <row r="17" spans="1:16" x14ac:dyDescent="0.2">
      <c r="A17" s="3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6" x14ac:dyDescent="0.2">
      <c r="A18" s="4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6" x14ac:dyDescent="0.2">
      <c r="A19" s="40"/>
      <c r="B19" s="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6" x14ac:dyDescent="0.2">
      <c r="A20" s="40"/>
      <c r="B20" s="3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6" x14ac:dyDescent="0.2">
      <c r="A21" s="3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6" x14ac:dyDescent="0.2">
      <c r="A22" s="3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9"/>
      <c r="O23" s="3"/>
    </row>
    <row r="24" spans="1:1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9"/>
      <c r="O24" s="3"/>
    </row>
    <row r="25" spans="1:1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9"/>
      <c r="O25" s="3"/>
    </row>
    <row r="26" spans="1:16" x14ac:dyDescent="0.2">
      <c r="A26" s="8"/>
      <c r="B26" s="2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8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8"/>
    </row>
    <row r="29" spans="1:16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6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</sheetData>
  <mergeCells count="1">
    <mergeCell ref="A2:O2"/>
  </mergeCells>
  <pageMargins left="0.7" right="0.7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"/>
  <sheetViews>
    <sheetView workbookViewId="0">
      <selection activeCell="O4" sqref="O4"/>
    </sheetView>
  </sheetViews>
  <sheetFormatPr defaultRowHeight="12.75" x14ac:dyDescent="0.2"/>
  <cols>
    <col min="1" max="1" width="10" bestFit="1" customWidth="1"/>
    <col min="2" max="2" width="15.8554687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50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x14ac:dyDescent="0.2">
      <c r="A3" s="23">
        <f>_xlfn.RANK.EQ(O3,$O$3:$O$6)</f>
        <v>1</v>
      </c>
      <c r="B3" s="24" t="s">
        <v>101</v>
      </c>
      <c r="C3" s="24"/>
      <c r="D3" s="24"/>
      <c r="E3" s="24"/>
      <c r="F3" s="24">
        <v>10</v>
      </c>
      <c r="G3" s="24"/>
      <c r="H3" s="24">
        <v>9</v>
      </c>
      <c r="I3" s="24">
        <v>10</v>
      </c>
      <c r="J3" s="24"/>
      <c r="K3" s="24"/>
      <c r="L3" s="24"/>
      <c r="M3" s="24"/>
      <c r="N3" s="24">
        <f t="shared" ref="N3:N6" si="0">SUM(C3:M3)</f>
        <v>29</v>
      </c>
      <c r="O3" s="25">
        <v>29</v>
      </c>
    </row>
    <row r="4" spans="1:15" x14ac:dyDescent="0.2">
      <c r="A4" s="26">
        <f>_xlfn.RANK.EQ(O4,$O$3:$O$6)</f>
        <v>2</v>
      </c>
      <c r="B4" s="27" t="s">
        <v>102</v>
      </c>
      <c r="C4" s="27"/>
      <c r="D4" s="27"/>
      <c r="E4" s="27"/>
      <c r="F4" s="27">
        <v>9</v>
      </c>
      <c r="G4" s="27"/>
      <c r="H4" s="27">
        <v>8</v>
      </c>
      <c r="I4" s="27">
        <v>9</v>
      </c>
      <c r="J4" s="27"/>
      <c r="K4" s="27"/>
      <c r="L4" s="27"/>
      <c r="M4" s="27"/>
      <c r="N4" s="27">
        <f t="shared" si="0"/>
        <v>26</v>
      </c>
      <c r="O4" s="28">
        <f t="shared" ref="O4:O6" si="1">IF(COUNT(C4:M4)&gt;=7,LARGE(C4:M4,1)+LARGE(C4:M4,2)+LARGE(C4:M4,3)+LARGE(C4:M4,4),SUM(C4:M4))</f>
        <v>26</v>
      </c>
    </row>
    <row r="5" spans="1:15" x14ac:dyDescent="0.2">
      <c r="A5" s="26">
        <f>_xlfn.RANK.EQ(O5,$O$3:$O$6)</f>
        <v>3</v>
      </c>
      <c r="B5" s="27" t="s">
        <v>124</v>
      </c>
      <c r="C5" s="27"/>
      <c r="D5" s="27"/>
      <c r="E5" s="27"/>
      <c r="F5" s="27"/>
      <c r="G5" s="27"/>
      <c r="H5" s="27">
        <v>10</v>
      </c>
      <c r="I5" s="27"/>
      <c r="J5" s="27"/>
      <c r="K5" s="27"/>
      <c r="L5" s="27"/>
      <c r="M5" s="27"/>
      <c r="N5" s="27">
        <f t="shared" si="0"/>
        <v>10</v>
      </c>
      <c r="O5" s="28">
        <f t="shared" si="1"/>
        <v>10</v>
      </c>
    </row>
    <row r="6" spans="1:15" x14ac:dyDescent="0.2">
      <c r="A6" s="17">
        <f>_xlfn.RANK.EQ(O6,$O$3:$O$6)</f>
        <v>4</v>
      </c>
      <c r="B6" s="2" t="s">
        <v>125</v>
      </c>
      <c r="C6" s="2"/>
      <c r="D6" s="2"/>
      <c r="E6" s="2"/>
      <c r="F6" s="2"/>
      <c r="G6" s="2"/>
      <c r="H6" s="2">
        <v>0</v>
      </c>
      <c r="I6" s="2"/>
      <c r="J6" s="2"/>
      <c r="K6" s="2"/>
      <c r="L6" s="2"/>
      <c r="M6" s="2"/>
      <c r="N6" s="2">
        <f t="shared" si="0"/>
        <v>0</v>
      </c>
      <c r="O6" s="5">
        <f t="shared" si="1"/>
        <v>0</v>
      </c>
    </row>
  </sheetData>
  <sortState xmlns:xlrd2="http://schemas.microsoft.com/office/spreadsheetml/2017/richdata2" ref="A3:Q9">
    <sortCondition ref="A3"/>
  </sortState>
  <mergeCells count="1">
    <mergeCell ref="A2:O2"/>
  </mergeCells>
  <pageMargins left="0.7" right="0.7" top="0.75" bottom="0.75" header="0.3" footer="0.3"/>
  <pageSetup paperSize="9" scale="8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5"/>
  <sheetViews>
    <sheetView workbookViewId="0">
      <selection activeCell="T7" sqref="T7"/>
    </sheetView>
  </sheetViews>
  <sheetFormatPr defaultRowHeight="12.75" x14ac:dyDescent="0.2"/>
  <cols>
    <col min="1" max="1" width="10" bestFit="1" customWidth="1"/>
    <col min="2" max="2" width="22.14062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50" t="s">
        <v>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x14ac:dyDescent="0.2">
      <c r="A3" s="23">
        <f t="shared" ref="A3:A25" si="0">_xlfn.RANK.EQ(O3,$O$3:$O$25)</f>
        <v>1</v>
      </c>
      <c r="B3" s="24" t="s">
        <v>54</v>
      </c>
      <c r="C3" s="24">
        <v>10</v>
      </c>
      <c r="D3" s="24">
        <v>10</v>
      </c>
      <c r="E3" s="24">
        <v>10</v>
      </c>
      <c r="F3" s="24">
        <v>10</v>
      </c>
      <c r="G3" s="24">
        <v>8</v>
      </c>
      <c r="H3" s="24"/>
      <c r="I3" s="24"/>
      <c r="J3" s="24">
        <v>9</v>
      </c>
      <c r="K3" s="24"/>
      <c r="L3" s="24"/>
      <c r="M3" s="24"/>
      <c r="N3" s="24">
        <f t="shared" ref="N3:N25" si="1">C3+D3+E3+F3+G3+H3+I3+J3</f>
        <v>57</v>
      </c>
      <c r="O3" s="25">
        <v>57</v>
      </c>
    </row>
    <row r="4" spans="1:15" ht="13.5" thickBot="1" x14ac:dyDescent="0.25">
      <c r="A4" s="17">
        <f t="shared" si="0"/>
        <v>2</v>
      </c>
      <c r="B4" s="2" t="s">
        <v>56</v>
      </c>
      <c r="C4" s="2">
        <v>7</v>
      </c>
      <c r="D4" s="2">
        <v>9</v>
      </c>
      <c r="E4" s="2">
        <v>9</v>
      </c>
      <c r="F4" s="2">
        <v>5</v>
      </c>
      <c r="G4" s="2">
        <v>7</v>
      </c>
      <c r="H4" s="2">
        <v>8</v>
      </c>
      <c r="I4" s="2"/>
      <c r="J4" s="2">
        <v>10</v>
      </c>
      <c r="K4" s="2"/>
      <c r="L4" s="2"/>
      <c r="M4" s="2"/>
      <c r="N4" s="2">
        <f t="shared" si="1"/>
        <v>55</v>
      </c>
      <c r="O4" s="5">
        <v>55</v>
      </c>
    </row>
    <row r="5" spans="1:15" x14ac:dyDescent="0.2">
      <c r="A5" s="23">
        <f t="shared" si="0"/>
        <v>3</v>
      </c>
      <c r="B5" s="2" t="s">
        <v>80</v>
      </c>
      <c r="C5" s="2"/>
      <c r="D5" s="2">
        <v>7</v>
      </c>
      <c r="E5" s="2">
        <v>7</v>
      </c>
      <c r="F5" s="2">
        <v>6</v>
      </c>
      <c r="G5" s="2">
        <v>5</v>
      </c>
      <c r="H5" s="2">
        <v>10</v>
      </c>
      <c r="I5" s="2">
        <v>10</v>
      </c>
      <c r="J5" s="2">
        <v>8</v>
      </c>
      <c r="K5" s="2"/>
      <c r="L5" s="2"/>
      <c r="M5" s="2"/>
      <c r="N5" s="24">
        <f t="shared" si="1"/>
        <v>53</v>
      </c>
      <c r="O5" s="5">
        <v>53</v>
      </c>
    </row>
    <row r="6" spans="1:15" ht="13.5" thickBot="1" x14ac:dyDescent="0.25">
      <c r="A6" s="17">
        <f t="shared" si="0"/>
        <v>4</v>
      </c>
      <c r="B6" s="2" t="s">
        <v>82</v>
      </c>
      <c r="C6" s="2"/>
      <c r="D6" s="2">
        <v>5</v>
      </c>
      <c r="E6" s="2">
        <v>8</v>
      </c>
      <c r="F6" s="2">
        <v>7</v>
      </c>
      <c r="G6" s="2">
        <v>6</v>
      </c>
      <c r="H6" s="2">
        <v>6</v>
      </c>
      <c r="I6" s="2">
        <v>8</v>
      </c>
      <c r="J6" s="2">
        <v>6</v>
      </c>
      <c r="K6" s="2"/>
      <c r="L6" s="2"/>
      <c r="M6" s="2"/>
      <c r="N6" s="2">
        <f t="shared" si="1"/>
        <v>46</v>
      </c>
      <c r="O6" s="5">
        <v>46</v>
      </c>
    </row>
    <row r="7" spans="1:15" x14ac:dyDescent="0.2">
      <c r="A7" s="23">
        <f t="shared" si="0"/>
        <v>5</v>
      </c>
      <c r="B7" s="27" t="s">
        <v>138</v>
      </c>
      <c r="C7" s="27">
        <v>9</v>
      </c>
      <c r="D7" s="27"/>
      <c r="E7" s="27"/>
      <c r="F7" s="27">
        <v>8</v>
      </c>
      <c r="G7" s="27">
        <v>10</v>
      </c>
      <c r="H7" s="27"/>
      <c r="I7" s="27">
        <v>9</v>
      </c>
      <c r="J7" s="27">
        <v>7</v>
      </c>
      <c r="K7" s="27"/>
      <c r="L7" s="27"/>
      <c r="M7" s="27"/>
      <c r="N7" s="24">
        <f t="shared" si="1"/>
        <v>43</v>
      </c>
      <c r="O7" s="28">
        <v>43</v>
      </c>
    </row>
    <row r="8" spans="1:15" ht="13.5" thickBot="1" x14ac:dyDescent="0.25">
      <c r="A8" s="17">
        <f t="shared" si="0"/>
        <v>6</v>
      </c>
      <c r="B8" s="27" t="s">
        <v>55</v>
      </c>
      <c r="C8" s="27">
        <v>8</v>
      </c>
      <c r="D8" s="27">
        <v>8</v>
      </c>
      <c r="E8" s="27"/>
      <c r="F8" s="27">
        <v>0</v>
      </c>
      <c r="G8" s="27">
        <v>9</v>
      </c>
      <c r="H8" s="27">
        <v>9</v>
      </c>
      <c r="I8" s="27"/>
      <c r="J8" s="27">
        <v>5</v>
      </c>
      <c r="K8" s="27"/>
      <c r="L8" s="27"/>
      <c r="M8" s="27"/>
      <c r="N8" s="2">
        <f t="shared" si="1"/>
        <v>39</v>
      </c>
      <c r="O8" s="28">
        <v>39</v>
      </c>
    </row>
    <row r="9" spans="1:15" x14ac:dyDescent="0.2">
      <c r="A9" s="23">
        <f t="shared" si="0"/>
        <v>7</v>
      </c>
      <c r="B9" s="2" t="s">
        <v>81</v>
      </c>
      <c r="C9" s="2"/>
      <c r="D9" s="2">
        <v>6</v>
      </c>
      <c r="E9" s="2"/>
      <c r="F9" s="2"/>
      <c r="G9" s="2"/>
      <c r="H9" s="2">
        <v>7</v>
      </c>
      <c r="I9" s="2"/>
      <c r="J9" s="2"/>
      <c r="K9" s="2"/>
      <c r="L9" s="2"/>
      <c r="M9" s="2"/>
      <c r="N9" s="24">
        <f t="shared" si="1"/>
        <v>13</v>
      </c>
      <c r="O9" s="5">
        <f>IF(COUNT(C9:M9)&gt;=7,LARGE(C9:M9,1)+LARGE(C9:M9,2)+LARGE(C9:M9,3)+LARGE(C9:M9,4),SUM(C9:M9))</f>
        <v>13</v>
      </c>
    </row>
    <row r="10" spans="1:15" ht="13.5" thickBot="1" x14ac:dyDescent="0.25">
      <c r="A10" s="26">
        <f t="shared" si="0"/>
        <v>8</v>
      </c>
      <c r="B10" s="2" t="s">
        <v>83</v>
      </c>
      <c r="C10" s="2"/>
      <c r="D10" s="2">
        <v>4</v>
      </c>
      <c r="E10" s="2"/>
      <c r="F10" s="2">
        <v>4</v>
      </c>
      <c r="G10" s="2"/>
      <c r="H10" s="2"/>
      <c r="I10" s="2"/>
      <c r="J10" s="2">
        <v>4</v>
      </c>
      <c r="K10" s="2"/>
      <c r="L10" s="2"/>
      <c r="M10" s="2"/>
      <c r="N10" s="27">
        <f t="shared" si="1"/>
        <v>12</v>
      </c>
      <c r="O10" s="5">
        <f>IF(COUNT(C10:M10)&gt;=7,LARGE(C10:M10,1)+LARGE(C10:M10,2)+LARGE(C10:M10,3)+LARGE(C10:M10,4),SUM(C10:M10))</f>
        <v>12</v>
      </c>
    </row>
    <row r="11" spans="1:15" x14ac:dyDescent="0.2">
      <c r="A11" s="23">
        <f t="shared" si="0"/>
        <v>9</v>
      </c>
      <c r="B11" s="27" t="s">
        <v>113</v>
      </c>
      <c r="C11" s="30"/>
      <c r="D11" s="30"/>
      <c r="E11" s="30"/>
      <c r="F11" s="30">
        <v>3</v>
      </c>
      <c r="G11" s="30"/>
      <c r="H11" s="30"/>
      <c r="I11" s="30">
        <v>7</v>
      </c>
      <c r="J11" s="30"/>
      <c r="K11" s="30"/>
      <c r="L11" s="30"/>
      <c r="M11" s="30"/>
      <c r="N11" s="24">
        <f t="shared" si="1"/>
        <v>10</v>
      </c>
      <c r="O11" s="31">
        <v>10</v>
      </c>
    </row>
    <row r="12" spans="1:15" ht="13.5" thickBot="1" x14ac:dyDescent="0.25">
      <c r="A12" s="17">
        <f t="shared" si="0"/>
        <v>10</v>
      </c>
      <c r="B12" s="27" t="s">
        <v>112</v>
      </c>
      <c r="C12" s="30"/>
      <c r="D12" s="30"/>
      <c r="E12" s="30"/>
      <c r="F12" s="30">
        <v>9</v>
      </c>
      <c r="G12" s="30"/>
      <c r="H12" s="30"/>
      <c r="I12" s="30"/>
      <c r="J12" s="30"/>
      <c r="K12" s="30"/>
      <c r="L12" s="30"/>
      <c r="M12" s="30"/>
      <c r="N12" s="2">
        <f t="shared" si="1"/>
        <v>9</v>
      </c>
      <c r="O12" s="31">
        <v>9</v>
      </c>
    </row>
    <row r="13" spans="1:15" x14ac:dyDescent="0.2">
      <c r="A13" s="16">
        <f t="shared" si="0"/>
        <v>11</v>
      </c>
      <c r="B13" s="2" t="s">
        <v>152</v>
      </c>
      <c r="C13" s="2"/>
      <c r="D13" s="2">
        <v>2</v>
      </c>
      <c r="E13" s="2"/>
      <c r="F13" s="2"/>
      <c r="G13" s="2"/>
      <c r="H13" s="2"/>
      <c r="I13" s="2">
        <v>6</v>
      </c>
      <c r="J13" s="2"/>
      <c r="K13" s="2"/>
      <c r="L13" s="2"/>
      <c r="M13" s="2"/>
      <c r="N13" s="6">
        <f t="shared" si="1"/>
        <v>8</v>
      </c>
      <c r="O13" s="5">
        <f>IF(COUNT(C13:M13)&gt;=7,LARGE(C13:M13,1)+LARGE(C13:M13,2)+LARGE(C13:M13,3)+LARGE(C13:M13,4),SUM(C13:M13))</f>
        <v>8</v>
      </c>
    </row>
    <row r="14" spans="1:15" ht="13.5" thickBot="1" x14ac:dyDescent="0.25">
      <c r="A14" s="26">
        <f t="shared" si="0"/>
        <v>12</v>
      </c>
      <c r="B14" s="2" t="s">
        <v>57</v>
      </c>
      <c r="C14" s="2">
        <v>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7">
        <f t="shared" si="1"/>
        <v>6</v>
      </c>
      <c r="O14" s="5">
        <v>6</v>
      </c>
    </row>
    <row r="15" spans="1:15" x14ac:dyDescent="0.2">
      <c r="A15" s="16">
        <f t="shared" si="0"/>
        <v>13</v>
      </c>
      <c r="B15" s="2" t="s">
        <v>84</v>
      </c>
      <c r="C15" s="2"/>
      <c r="D15" s="2">
        <v>3</v>
      </c>
      <c r="E15" s="2"/>
      <c r="F15" s="2">
        <v>2</v>
      </c>
      <c r="G15" s="2"/>
      <c r="H15" s="2"/>
      <c r="I15" s="2"/>
      <c r="J15" s="2"/>
      <c r="K15" s="2"/>
      <c r="L15" s="2"/>
      <c r="M15" s="2"/>
      <c r="N15" s="6">
        <f t="shared" si="1"/>
        <v>5</v>
      </c>
      <c r="O15" s="5">
        <f>IF(COUNT(C15:M15)&gt;=7,LARGE(C15:M15,1)+LARGE(C15:M15,2)+LARGE(C15:M15,3)+LARGE(C15:M15,4),SUM(C15:M15))</f>
        <v>5</v>
      </c>
    </row>
    <row r="16" spans="1:15" ht="13.5" thickBot="1" x14ac:dyDescent="0.25">
      <c r="A16" s="26">
        <f t="shared" si="0"/>
        <v>13</v>
      </c>
      <c r="B16" s="21" t="s">
        <v>153</v>
      </c>
      <c r="C16" s="21"/>
      <c r="D16" s="21"/>
      <c r="E16" s="21"/>
      <c r="F16" s="21"/>
      <c r="G16" s="21"/>
      <c r="H16" s="21"/>
      <c r="I16" s="21">
        <v>5</v>
      </c>
      <c r="J16" s="21"/>
      <c r="K16" s="21"/>
      <c r="L16" s="21"/>
      <c r="M16" s="21"/>
      <c r="N16" s="27">
        <f t="shared" si="1"/>
        <v>5</v>
      </c>
      <c r="O16" s="22">
        <v>5</v>
      </c>
    </row>
    <row r="17" spans="1:15" x14ac:dyDescent="0.2">
      <c r="A17" s="16">
        <f t="shared" si="0"/>
        <v>15</v>
      </c>
      <c r="B17" s="2" t="s">
        <v>58</v>
      </c>
      <c r="C17" s="2">
        <v>0</v>
      </c>
      <c r="D17" s="2"/>
      <c r="E17" s="2"/>
      <c r="F17" s="2"/>
      <c r="G17" s="2">
        <v>4</v>
      </c>
      <c r="H17" s="2"/>
      <c r="I17" s="2"/>
      <c r="J17" s="2"/>
      <c r="K17" s="2"/>
      <c r="L17" s="2"/>
      <c r="M17" s="2"/>
      <c r="N17" s="6">
        <f t="shared" si="1"/>
        <v>4</v>
      </c>
      <c r="O17" s="2">
        <f>IF(COUNT(C17:M17)&gt;=7,LARGE(C17:M17,1)+LARGE(C17:M17,2)+LARGE(C17:M17,3)+LARGE(C17:M17,4),SUM(C17:M17))</f>
        <v>4</v>
      </c>
    </row>
    <row r="18" spans="1:15" ht="13.5" thickBot="1" x14ac:dyDescent="0.25">
      <c r="A18" s="17">
        <f t="shared" si="0"/>
        <v>16</v>
      </c>
      <c r="B18" s="2" t="s">
        <v>165</v>
      </c>
      <c r="C18" s="2"/>
      <c r="D18" s="2"/>
      <c r="E18" s="2"/>
      <c r="F18" s="2"/>
      <c r="G18" s="2"/>
      <c r="H18" s="2"/>
      <c r="I18" s="2"/>
      <c r="J18" s="2">
        <v>3</v>
      </c>
      <c r="K18" s="2"/>
      <c r="L18" s="2"/>
      <c r="M18" s="2"/>
      <c r="N18" s="2">
        <f t="shared" si="1"/>
        <v>3</v>
      </c>
      <c r="O18" s="2">
        <f>N18</f>
        <v>3</v>
      </c>
    </row>
    <row r="19" spans="1:15" x14ac:dyDescent="0.2">
      <c r="A19" s="23">
        <f t="shared" si="0"/>
        <v>17</v>
      </c>
      <c r="B19" s="2" t="s">
        <v>166</v>
      </c>
      <c r="C19" s="2"/>
      <c r="D19" s="2"/>
      <c r="E19" s="2"/>
      <c r="F19" s="2"/>
      <c r="G19" s="2"/>
      <c r="H19" s="2"/>
      <c r="I19" s="2"/>
      <c r="J19" s="2">
        <v>2</v>
      </c>
      <c r="K19" s="2"/>
      <c r="L19" s="2"/>
      <c r="M19" s="2"/>
      <c r="N19" s="24">
        <f t="shared" si="1"/>
        <v>2</v>
      </c>
      <c r="O19" s="2">
        <f>N19</f>
        <v>2</v>
      </c>
    </row>
    <row r="20" spans="1:15" ht="13.5" thickBot="1" x14ac:dyDescent="0.25">
      <c r="A20" s="17">
        <f t="shared" si="0"/>
        <v>18</v>
      </c>
      <c r="B20" s="2" t="s">
        <v>169</v>
      </c>
      <c r="C20" s="2"/>
      <c r="D20" s="2"/>
      <c r="E20" s="2"/>
      <c r="F20" s="2"/>
      <c r="G20" s="2"/>
      <c r="H20" s="2"/>
      <c r="I20" s="2"/>
      <c r="J20" s="2">
        <v>1</v>
      </c>
      <c r="K20" s="2"/>
      <c r="L20" s="2"/>
      <c r="M20" s="2"/>
      <c r="N20" s="2">
        <f t="shared" si="1"/>
        <v>1</v>
      </c>
      <c r="O20" s="2">
        <f>N20</f>
        <v>1</v>
      </c>
    </row>
    <row r="21" spans="1:15" x14ac:dyDescent="0.2">
      <c r="A21" s="23">
        <f t="shared" si="0"/>
        <v>18</v>
      </c>
      <c r="B21" s="2" t="s">
        <v>167</v>
      </c>
      <c r="C21" s="2"/>
      <c r="D21" s="2"/>
      <c r="E21" s="2"/>
      <c r="F21" s="2"/>
      <c r="G21" s="2"/>
      <c r="H21" s="2"/>
      <c r="I21" s="2"/>
      <c r="J21" s="2">
        <v>1</v>
      </c>
      <c r="K21" s="2"/>
      <c r="L21" s="2"/>
      <c r="M21" s="2"/>
      <c r="N21" s="24">
        <f t="shared" si="1"/>
        <v>1</v>
      </c>
      <c r="O21" s="2">
        <f>N21</f>
        <v>1</v>
      </c>
    </row>
    <row r="22" spans="1:15" ht="13.5" thickBot="1" x14ac:dyDescent="0.25">
      <c r="A22" s="17">
        <f t="shared" si="0"/>
        <v>18</v>
      </c>
      <c r="B22" s="2" t="s">
        <v>168</v>
      </c>
      <c r="C22" s="2"/>
      <c r="D22" s="2"/>
      <c r="E22" s="2"/>
      <c r="F22" s="2"/>
      <c r="G22" s="2"/>
      <c r="H22" s="2"/>
      <c r="I22" s="2"/>
      <c r="J22" s="2">
        <v>1</v>
      </c>
      <c r="K22" s="2"/>
      <c r="L22" s="2"/>
      <c r="M22" s="2"/>
      <c r="N22" s="2">
        <f t="shared" si="1"/>
        <v>1</v>
      </c>
      <c r="O22" s="2">
        <f>N22</f>
        <v>1</v>
      </c>
    </row>
    <row r="23" spans="1:15" x14ac:dyDescent="0.2">
      <c r="A23" s="16">
        <f t="shared" si="0"/>
        <v>21</v>
      </c>
      <c r="B23" s="2" t="s">
        <v>85</v>
      </c>
      <c r="C23" s="2"/>
      <c r="D23" s="2">
        <v>0</v>
      </c>
      <c r="E23" s="2"/>
      <c r="F23" s="2"/>
      <c r="G23" s="2"/>
      <c r="H23" s="2"/>
      <c r="I23" s="2"/>
      <c r="J23" s="2"/>
      <c r="K23" s="2"/>
      <c r="L23" s="2"/>
      <c r="M23" s="2"/>
      <c r="N23" s="6">
        <f t="shared" si="1"/>
        <v>0</v>
      </c>
      <c r="O23" s="2">
        <f>IF(COUNT(C23:M23)&gt;=7,LARGE(C23:M23,1)+LARGE(C23:M23,2)+LARGE(C23:M23,3)+LARGE(C23:M23,4),SUM(C23:M23))</f>
        <v>0</v>
      </c>
    </row>
    <row r="24" spans="1:15" ht="13.5" thickBot="1" x14ac:dyDescent="0.25">
      <c r="A24" s="26">
        <f t="shared" si="0"/>
        <v>21</v>
      </c>
      <c r="B24" s="2" t="s">
        <v>86</v>
      </c>
      <c r="C24" s="2"/>
      <c r="D24" s="2">
        <v>0</v>
      </c>
      <c r="E24" s="2"/>
      <c r="F24" s="2"/>
      <c r="G24" s="2"/>
      <c r="H24" s="2"/>
      <c r="I24" s="2"/>
      <c r="J24" s="2"/>
      <c r="K24" s="2"/>
      <c r="L24" s="2"/>
      <c r="M24" s="2"/>
      <c r="N24" s="27">
        <f t="shared" si="1"/>
        <v>0</v>
      </c>
      <c r="O24" s="2">
        <f>IF(COUNT(C24:M24)&gt;=7,LARGE(C24:M24,1)+LARGE(C24:M24,2)+LARGE(C24:M24,3)+LARGE(C24:M24,4),SUM(C24:M24))</f>
        <v>0</v>
      </c>
    </row>
    <row r="25" spans="1:15" x14ac:dyDescent="0.2">
      <c r="A25" s="23">
        <f t="shared" si="0"/>
        <v>21</v>
      </c>
      <c r="B25" s="27" t="s">
        <v>114</v>
      </c>
      <c r="C25" s="30"/>
      <c r="D25" s="30"/>
      <c r="E25" s="30"/>
      <c r="F25" s="30">
        <v>0</v>
      </c>
      <c r="G25" s="30"/>
      <c r="H25" s="30"/>
      <c r="I25" s="30">
        <v>0</v>
      </c>
      <c r="J25" s="30"/>
      <c r="K25" s="30"/>
      <c r="L25" s="30"/>
      <c r="M25" s="30"/>
      <c r="N25" s="24">
        <f t="shared" si="1"/>
        <v>0</v>
      </c>
      <c r="O25" s="30">
        <v>0</v>
      </c>
    </row>
  </sheetData>
  <sortState xmlns:xlrd2="http://schemas.microsoft.com/office/spreadsheetml/2017/richdata2" ref="A3:O25">
    <sortCondition ref="A3"/>
  </sortState>
  <mergeCells count="1">
    <mergeCell ref="A2:O2"/>
  </mergeCells>
  <pageMargins left="0.7" right="0.7" top="0.75" bottom="0.75" header="0.3" footer="0.3"/>
  <pageSetup paperSize="9" scale="7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1"/>
  <sheetViews>
    <sheetView workbookViewId="0">
      <selection activeCell="V7" sqref="V7"/>
    </sheetView>
  </sheetViews>
  <sheetFormatPr defaultRowHeight="12.75" x14ac:dyDescent="0.2"/>
  <cols>
    <col min="1" max="1" width="10" bestFit="1" customWidth="1"/>
    <col min="2" max="2" width="22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50" t="s">
        <v>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x14ac:dyDescent="0.2">
      <c r="A3" s="23">
        <f t="shared" ref="A3:A11" si="0">_xlfn.RANK.EQ(O3,$O$3:$O$27)</f>
        <v>1</v>
      </c>
      <c r="B3" s="24" t="s">
        <v>27</v>
      </c>
      <c r="C3" s="24">
        <v>10</v>
      </c>
      <c r="D3" s="24">
        <v>10</v>
      </c>
      <c r="E3" s="24"/>
      <c r="F3" s="24">
        <v>10</v>
      </c>
      <c r="G3" s="24">
        <v>8</v>
      </c>
      <c r="H3" s="24">
        <v>8</v>
      </c>
      <c r="I3" s="24">
        <v>8</v>
      </c>
      <c r="J3" s="24"/>
      <c r="K3" s="24"/>
      <c r="L3" s="24"/>
      <c r="M3" s="24"/>
      <c r="N3" s="24">
        <f t="shared" ref="N3:N31" si="1">C3+D3+E3+F3+G3+H3+I3+J3</f>
        <v>54</v>
      </c>
      <c r="O3" s="25">
        <v>54</v>
      </c>
    </row>
    <row r="4" spans="1:15" ht="13.5" thickBot="1" x14ac:dyDescent="0.25">
      <c r="A4" s="26">
        <f t="shared" si="0"/>
        <v>2</v>
      </c>
      <c r="B4" s="2" t="s">
        <v>70</v>
      </c>
      <c r="C4" s="2"/>
      <c r="D4" s="2">
        <v>8</v>
      </c>
      <c r="E4" s="2"/>
      <c r="F4" s="2">
        <v>8</v>
      </c>
      <c r="G4" s="2">
        <v>9</v>
      </c>
      <c r="H4" s="2">
        <v>10</v>
      </c>
      <c r="I4" s="2">
        <v>9</v>
      </c>
      <c r="J4" s="2">
        <v>9</v>
      </c>
      <c r="K4" s="2"/>
      <c r="L4" s="2"/>
      <c r="M4" s="2"/>
      <c r="N4" s="27">
        <f t="shared" si="1"/>
        <v>53</v>
      </c>
      <c r="O4" s="5">
        <f>IF(COUNT(C4:M4)&gt;=7,LARGE(C4:M4,1)+LARGE(C4:M4,2)+LARGE(C4:M4,3)+LARGE(C4:M4,4),SUM(C4:M4))</f>
        <v>53</v>
      </c>
    </row>
    <row r="5" spans="1:15" x14ac:dyDescent="0.2">
      <c r="A5" s="16">
        <f t="shared" si="0"/>
        <v>3</v>
      </c>
      <c r="B5" s="2" t="s">
        <v>32</v>
      </c>
      <c r="C5" s="2">
        <v>6</v>
      </c>
      <c r="D5" s="2">
        <v>7</v>
      </c>
      <c r="E5" s="2">
        <v>10</v>
      </c>
      <c r="F5" s="2">
        <v>7</v>
      </c>
      <c r="G5" s="2">
        <v>6</v>
      </c>
      <c r="H5" s="2">
        <v>6</v>
      </c>
      <c r="I5" s="2">
        <v>7</v>
      </c>
      <c r="J5" s="2">
        <v>6</v>
      </c>
      <c r="K5" s="2"/>
      <c r="L5" s="2"/>
      <c r="M5" s="2"/>
      <c r="N5" s="6">
        <f t="shared" si="1"/>
        <v>55</v>
      </c>
      <c r="O5" s="5">
        <f>C5+D5+E5+F5+H5+I5+J5</f>
        <v>49</v>
      </c>
    </row>
    <row r="6" spans="1:15" ht="13.5" thickBot="1" x14ac:dyDescent="0.25">
      <c r="A6" s="17">
        <f t="shared" si="0"/>
        <v>4</v>
      </c>
      <c r="B6" s="2" t="s">
        <v>69</v>
      </c>
      <c r="C6" s="2"/>
      <c r="D6" s="2">
        <v>9</v>
      </c>
      <c r="E6" s="2"/>
      <c r="F6" s="2"/>
      <c r="G6" s="2">
        <v>10</v>
      </c>
      <c r="H6" s="2">
        <v>9</v>
      </c>
      <c r="I6" s="2">
        <v>10</v>
      </c>
      <c r="J6" s="2">
        <v>10</v>
      </c>
      <c r="K6" s="2"/>
      <c r="L6" s="2"/>
      <c r="M6" s="2"/>
      <c r="N6" s="2">
        <f t="shared" si="1"/>
        <v>48</v>
      </c>
      <c r="O6" s="5">
        <f>IF(COUNT(C6:M6)&gt;=7,LARGE(C6:M6,1)+LARGE(C6:M6,2)+LARGE(C6:M6,3)+LARGE(C6:M6,4),SUM(C6:M6))</f>
        <v>48</v>
      </c>
    </row>
    <row r="7" spans="1:15" x14ac:dyDescent="0.2">
      <c r="A7" s="16">
        <f t="shared" si="0"/>
        <v>5</v>
      </c>
      <c r="B7" s="27" t="s">
        <v>28</v>
      </c>
      <c r="C7" s="27">
        <v>9</v>
      </c>
      <c r="D7" s="27">
        <v>5</v>
      </c>
      <c r="E7" s="27"/>
      <c r="F7" s="27">
        <v>5</v>
      </c>
      <c r="G7" s="27"/>
      <c r="H7" s="27"/>
      <c r="I7" s="27">
        <v>6</v>
      </c>
      <c r="J7" s="27">
        <v>8</v>
      </c>
      <c r="K7" s="27"/>
      <c r="L7" s="27"/>
      <c r="M7" s="27"/>
      <c r="N7" s="24">
        <f t="shared" si="1"/>
        <v>33</v>
      </c>
      <c r="O7" s="28">
        <v>33</v>
      </c>
    </row>
    <row r="8" spans="1:15" ht="13.5" thickBot="1" x14ac:dyDescent="0.25">
      <c r="A8" s="17">
        <f t="shared" si="0"/>
        <v>6</v>
      </c>
      <c r="B8" s="2" t="s">
        <v>71</v>
      </c>
      <c r="C8" s="2"/>
      <c r="D8" s="2">
        <v>6</v>
      </c>
      <c r="E8" s="2"/>
      <c r="F8" s="2">
        <v>9</v>
      </c>
      <c r="G8" s="2"/>
      <c r="H8" s="2">
        <v>7</v>
      </c>
      <c r="I8" s="2"/>
      <c r="J8" s="2">
        <v>7</v>
      </c>
      <c r="K8" s="2"/>
      <c r="L8" s="2"/>
      <c r="M8" s="2"/>
      <c r="N8" s="2">
        <f t="shared" si="1"/>
        <v>29</v>
      </c>
      <c r="O8" s="5">
        <f>IF(COUNT(C8:M8)&gt;=7,LARGE(C8:M8,1)+LARGE(C8:M8,2)+LARGE(C8:M8,3)+LARGE(C8:M8,4),SUM(C8:M8))</f>
        <v>29</v>
      </c>
    </row>
    <row r="9" spans="1:15" x14ac:dyDescent="0.2">
      <c r="A9" s="23">
        <f t="shared" si="0"/>
        <v>7</v>
      </c>
      <c r="B9" s="2" t="s">
        <v>31</v>
      </c>
      <c r="C9" s="2">
        <v>7</v>
      </c>
      <c r="D9" s="2">
        <v>4</v>
      </c>
      <c r="E9" s="2"/>
      <c r="F9" s="2"/>
      <c r="G9" s="2"/>
      <c r="H9" s="2">
        <v>5</v>
      </c>
      <c r="I9" s="2"/>
      <c r="J9" s="2">
        <v>1</v>
      </c>
      <c r="K9" s="2"/>
      <c r="L9" s="2"/>
      <c r="M9" s="2"/>
      <c r="N9" s="24">
        <f t="shared" si="1"/>
        <v>17</v>
      </c>
      <c r="O9" s="5">
        <f>IF(COUNT(C9:M9)&gt;=7,LARGE(C9:M9,1)+LARGE(C9:M9,2)+LARGE(C9:M9,3)+LARGE(C9:M9,4),SUM(C9:M9))</f>
        <v>17</v>
      </c>
    </row>
    <row r="10" spans="1:15" ht="13.5" thickBot="1" x14ac:dyDescent="0.25">
      <c r="A10" s="26">
        <f t="shared" si="0"/>
        <v>8</v>
      </c>
      <c r="B10" s="2" t="s">
        <v>99</v>
      </c>
      <c r="C10" s="2"/>
      <c r="D10" s="2"/>
      <c r="E10" s="2">
        <v>9</v>
      </c>
      <c r="F10" s="2"/>
      <c r="G10" s="2">
        <v>0</v>
      </c>
      <c r="H10" s="2"/>
      <c r="I10" s="2"/>
      <c r="J10" s="2"/>
      <c r="K10" s="2"/>
      <c r="L10" s="2"/>
      <c r="M10" s="2"/>
      <c r="N10" s="2">
        <f t="shared" si="1"/>
        <v>9</v>
      </c>
      <c r="O10" s="5">
        <f>IF(COUNT(C10:M10)&gt;=7,LARGE(C10:M10,1)+LARGE(C10:M10,2)+LARGE(C10:M10,3)+LARGE(C10:M10,4),SUM(C10:M10))</f>
        <v>9</v>
      </c>
    </row>
    <row r="11" spans="1:15" x14ac:dyDescent="0.2">
      <c r="A11" s="16">
        <f t="shared" si="0"/>
        <v>9</v>
      </c>
      <c r="B11" s="2" t="s">
        <v>30</v>
      </c>
      <c r="C11" s="2">
        <v>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4">
        <f t="shared" si="1"/>
        <v>8</v>
      </c>
      <c r="O11" s="5">
        <f>IF(COUNT(C11:M11)&gt;=7,LARGE(C11:M11,1)+LARGE(C11:M11,2)+LARGE(C11:M11,3)+LARGE(C11:M11,4),SUM(C11:M11))</f>
        <v>8</v>
      </c>
    </row>
    <row r="12" spans="1:15" ht="13.5" thickBot="1" x14ac:dyDescent="0.25">
      <c r="A12" s="26">
        <f>_xlfn.RANK.EQ(O12,$O$3:$O$31)</f>
        <v>9</v>
      </c>
      <c r="B12" s="27" t="s">
        <v>105</v>
      </c>
      <c r="C12" s="30"/>
      <c r="D12" s="30"/>
      <c r="E12" s="30"/>
      <c r="F12" s="30"/>
      <c r="G12" s="30"/>
      <c r="H12" s="30">
        <v>4</v>
      </c>
      <c r="I12" s="30">
        <v>4</v>
      </c>
      <c r="J12" s="30"/>
      <c r="K12" s="30"/>
      <c r="L12" s="30"/>
      <c r="M12" s="30"/>
      <c r="N12" s="2">
        <f t="shared" si="1"/>
        <v>8</v>
      </c>
      <c r="O12" s="31">
        <v>8</v>
      </c>
    </row>
    <row r="13" spans="1:15" ht="13.5" thickBot="1" x14ac:dyDescent="0.25">
      <c r="A13" s="46">
        <f>_xlfn.RANK.EQ(O13,$O$3:$O$27)</f>
        <v>11</v>
      </c>
      <c r="B13" s="27" t="s">
        <v>134</v>
      </c>
      <c r="C13" s="30"/>
      <c r="D13" s="30"/>
      <c r="E13" s="30"/>
      <c r="F13" s="30"/>
      <c r="G13" s="30">
        <v>7</v>
      </c>
      <c r="H13" s="30"/>
      <c r="I13" s="30"/>
      <c r="J13" s="30"/>
      <c r="K13" s="30"/>
      <c r="L13" s="30"/>
      <c r="M13" s="30"/>
      <c r="N13" s="6">
        <f t="shared" si="1"/>
        <v>7</v>
      </c>
      <c r="O13" s="28">
        <v>7</v>
      </c>
    </row>
    <row r="14" spans="1:15" ht="13.5" thickBot="1" x14ac:dyDescent="0.25">
      <c r="A14" s="16">
        <f>_xlfn.RANK.EQ(O14,$O$3:$O$31)</f>
        <v>11</v>
      </c>
      <c r="B14" s="2" t="s">
        <v>159</v>
      </c>
      <c r="C14" s="2"/>
      <c r="D14" s="2"/>
      <c r="E14" s="2"/>
      <c r="F14" s="2"/>
      <c r="G14" s="2"/>
      <c r="H14" s="2"/>
      <c r="I14" s="2">
        <v>3</v>
      </c>
      <c r="J14" s="2">
        <v>4</v>
      </c>
      <c r="K14" s="2"/>
      <c r="L14" s="2"/>
      <c r="M14" s="2"/>
      <c r="N14" s="2">
        <f t="shared" si="1"/>
        <v>7</v>
      </c>
      <c r="O14" s="5">
        <v>7</v>
      </c>
    </row>
    <row r="15" spans="1:15" ht="13.5" thickBot="1" x14ac:dyDescent="0.25">
      <c r="A15" s="17">
        <f>_xlfn.RANK.EQ(O15,$O$3:$O$27)</f>
        <v>13</v>
      </c>
      <c r="B15" s="27" t="s">
        <v>110</v>
      </c>
      <c r="C15" s="30"/>
      <c r="D15" s="30"/>
      <c r="E15" s="30"/>
      <c r="F15" s="27">
        <v>6</v>
      </c>
      <c r="G15" s="30"/>
      <c r="H15" s="30"/>
      <c r="I15" s="30"/>
      <c r="J15" s="30">
        <v>1</v>
      </c>
      <c r="K15" s="30"/>
      <c r="L15" s="30"/>
      <c r="M15" s="30"/>
      <c r="N15" s="24">
        <f t="shared" si="1"/>
        <v>7</v>
      </c>
      <c r="O15" s="31">
        <v>6</v>
      </c>
    </row>
    <row r="16" spans="1:15" ht="13.5" thickBot="1" x14ac:dyDescent="0.25">
      <c r="A16" s="23">
        <f t="shared" ref="A16:A31" si="2">_xlfn.RANK.EQ(O16,$O$3:$O$31)</f>
        <v>14</v>
      </c>
      <c r="B16" s="27" t="s">
        <v>172</v>
      </c>
      <c r="C16" s="30"/>
      <c r="D16" s="30"/>
      <c r="E16" s="30"/>
      <c r="F16" s="30"/>
      <c r="G16" s="30"/>
      <c r="H16" s="30"/>
      <c r="I16" s="30"/>
      <c r="J16" s="30">
        <v>5</v>
      </c>
      <c r="K16" s="30"/>
      <c r="L16" s="30"/>
      <c r="M16" s="30"/>
      <c r="N16" s="27">
        <f t="shared" si="1"/>
        <v>5</v>
      </c>
      <c r="O16" s="31">
        <v>5</v>
      </c>
    </row>
    <row r="17" spans="1:15" ht="13.5" thickBot="1" x14ac:dyDescent="0.25">
      <c r="A17" s="17">
        <f t="shared" si="2"/>
        <v>14</v>
      </c>
      <c r="B17" s="33" t="s">
        <v>158</v>
      </c>
      <c r="C17" s="36"/>
      <c r="D17" s="36"/>
      <c r="E17" s="36"/>
      <c r="F17" s="36"/>
      <c r="G17" s="36"/>
      <c r="H17" s="36"/>
      <c r="I17" s="36">
        <v>5</v>
      </c>
      <c r="J17" s="36"/>
      <c r="K17" s="36"/>
      <c r="L17" s="36"/>
      <c r="M17" s="36"/>
      <c r="N17" s="6">
        <f t="shared" si="1"/>
        <v>5</v>
      </c>
      <c r="O17" s="37">
        <v>5</v>
      </c>
    </row>
    <row r="18" spans="1:15" ht="13.5" thickBot="1" x14ac:dyDescent="0.25">
      <c r="A18" s="16">
        <f t="shared" si="2"/>
        <v>14</v>
      </c>
      <c r="B18" s="2" t="s">
        <v>175</v>
      </c>
      <c r="C18" s="2"/>
      <c r="D18" s="2">
        <v>2</v>
      </c>
      <c r="E18" s="2"/>
      <c r="F18" s="2"/>
      <c r="G18" s="2"/>
      <c r="H18" s="2">
        <v>2</v>
      </c>
      <c r="I18" s="2"/>
      <c r="J18" s="2">
        <v>1</v>
      </c>
      <c r="K18" s="2"/>
      <c r="L18" s="2"/>
      <c r="M18" s="2"/>
      <c r="N18" s="27">
        <f t="shared" si="1"/>
        <v>5</v>
      </c>
      <c r="O18" s="2">
        <f>IF(COUNT(C18:M18)&gt;=7,LARGE(C18:M18,1)+LARGE(C18:M18,2)+LARGE(C18:M18,3)+LARGE(C18:M18,4),SUM(C18:M18))</f>
        <v>5</v>
      </c>
    </row>
    <row r="19" spans="1:15" ht="13.5" thickBot="1" x14ac:dyDescent="0.25">
      <c r="A19" s="26">
        <f t="shared" si="2"/>
        <v>17</v>
      </c>
      <c r="B19" s="2" t="s">
        <v>73</v>
      </c>
      <c r="C19" s="2"/>
      <c r="D19" s="2">
        <v>3</v>
      </c>
      <c r="E19" s="2"/>
      <c r="F19" s="2"/>
      <c r="G19" s="2"/>
      <c r="H19" s="2"/>
      <c r="I19" s="2"/>
      <c r="J19" s="2"/>
      <c r="K19" s="2"/>
      <c r="L19" s="2"/>
      <c r="M19" s="2"/>
      <c r="N19" s="6">
        <f t="shared" si="1"/>
        <v>3</v>
      </c>
      <c r="O19" s="22">
        <f>IF(COUNT(C19:M19)&gt;=7,LARGE(C19:M19,1)+LARGE(C19:M19,2)+LARGE(C19:M19,3)+LARGE(C19:M19,4),SUM(C19:M19))</f>
        <v>3</v>
      </c>
    </row>
    <row r="20" spans="1:15" ht="13.5" thickBot="1" x14ac:dyDescent="0.25">
      <c r="A20" s="16">
        <f t="shared" si="2"/>
        <v>17</v>
      </c>
      <c r="B20" s="2" t="s">
        <v>64</v>
      </c>
      <c r="C20" s="2"/>
      <c r="D20" s="2"/>
      <c r="E20" s="2"/>
      <c r="F20" s="2"/>
      <c r="G20" s="2"/>
      <c r="H20" s="2"/>
      <c r="I20" s="2"/>
      <c r="J20" s="2">
        <v>3</v>
      </c>
      <c r="K20" s="2"/>
      <c r="L20" s="2"/>
      <c r="M20" s="2"/>
      <c r="N20" s="27">
        <f t="shared" si="1"/>
        <v>3</v>
      </c>
      <c r="O20" s="2">
        <f>IF(COUNT(C20:M20)&gt;=7,LARGE(C20:M20,1)+LARGE(C20:M20,2)+LARGE(C20:M20,3)+LARGE(C20:M20,4),SUM(C20:M20))</f>
        <v>3</v>
      </c>
    </row>
    <row r="21" spans="1:15" ht="13.5" thickBot="1" x14ac:dyDescent="0.25">
      <c r="A21" s="17">
        <f t="shared" si="2"/>
        <v>17</v>
      </c>
      <c r="B21" s="27" t="s">
        <v>140</v>
      </c>
      <c r="C21" s="30"/>
      <c r="D21" s="30"/>
      <c r="E21" s="30"/>
      <c r="F21" s="30"/>
      <c r="G21" s="30"/>
      <c r="H21" s="30">
        <v>3</v>
      </c>
      <c r="I21" s="30"/>
      <c r="J21" s="30"/>
      <c r="K21" s="30"/>
      <c r="L21" s="30"/>
      <c r="M21" s="30"/>
      <c r="N21" s="24">
        <f t="shared" si="1"/>
        <v>3</v>
      </c>
      <c r="O21" s="37">
        <v>3</v>
      </c>
    </row>
    <row r="22" spans="1:15" ht="13.5" thickBot="1" x14ac:dyDescent="0.25">
      <c r="A22" s="23">
        <f t="shared" si="2"/>
        <v>20</v>
      </c>
      <c r="B22" s="2" t="s">
        <v>160</v>
      </c>
      <c r="C22" s="2"/>
      <c r="D22" s="2"/>
      <c r="E22" s="2"/>
      <c r="F22" s="2"/>
      <c r="G22" s="2"/>
      <c r="H22" s="2"/>
      <c r="I22" s="2"/>
      <c r="J22" s="2">
        <v>2</v>
      </c>
      <c r="K22" s="2"/>
      <c r="L22" s="2"/>
      <c r="M22" s="2"/>
      <c r="N22" s="2">
        <f t="shared" si="1"/>
        <v>2</v>
      </c>
      <c r="O22" s="2">
        <f>IF(COUNT(C22:M22)&gt;=7,LARGE(C22:M22,1)+LARGE(C22:M22,2)+LARGE(C22:M22,3)+LARGE(C22:M22,4),SUM(C22:M22))</f>
        <v>2</v>
      </c>
    </row>
    <row r="23" spans="1:15" ht="13.5" thickBot="1" x14ac:dyDescent="0.25">
      <c r="A23" s="17">
        <f t="shared" si="2"/>
        <v>21</v>
      </c>
      <c r="B23" s="2" t="s">
        <v>173</v>
      </c>
      <c r="C23" s="2"/>
      <c r="D23" s="2"/>
      <c r="E23" s="2"/>
      <c r="F23" s="2"/>
      <c r="G23" s="2"/>
      <c r="H23" s="2"/>
      <c r="I23" s="2"/>
      <c r="J23" s="2">
        <v>1</v>
      </c>
      <c r="K23" s="2"/>
      <c r="L23" s="2"/>
      <c r="M23" s="2"/>
      <c r="N23" s="24">
        <f t="shared" si="1"/>
        <v>1</v>
      </c>
      <c r="O23" s="22">
        <f>IF(COUNT(C23:M23)&gt;=7,LARGE(C23:M23,1)+LARGE(C23:M23,2)+LARGE(C23:M23,3)+LARGE(C23:M23,4),SUM(C23:M23))</f>
        <v>1</v>
      </c>
    </row>
    <row r="24" spans="1:15" ht="13.5" thickBot="1" x14ac:dyDescent="0.25">
      <c r="A24" s="23">
        <f t="shared" si="2"/>
        <v>21</v>
      </c>
      <c r="B24" s="2" t="s">
        <v>174</v>
      </c>
      <c r="C24" s="2"/>
      <c r="D24" s="2"/>
      <c r="E24" s="2"/>
      <c r="F24" s="2"/>
      <c r="G24" s="2"/>
      <c r="H24" s="2"/>
      <c r="I24" s="2"/>
      <c r="J24" s="2">
        <v>1</v>
      </c>
      <c r="K24" s="2"/>
      <c r="L24" s="2"/>
      <c r="M24" s="2"/>
      <c r="N24" s="2">
        <f t="shared" si="1"/>
        <v>1</v>
      </c>
      <c r="O24" s="45">
        <f>IF(COUNT(C24:M24)&gt;=7,LARGE(C24:M24,1)+LARGE(C24:M24,2)+LARGE(C24:M24,3)+LARGE(C24:M24,4),SUM(C24:M24))</f>
        <v>1</v>
      </c>
    </row>
    <row r="25" spans="1:15" ht="13.5" thickBot="1" x14ac:dyDescent="0.25">
      <c r="A25" s="26">
        <f t="shared" si="2"/>
        <v>21</v>
      </c>
      <c r="B25" s="27" t="s">
        <v>141</v>
      </c>
      <c r="C25" s="30"/>
      <c r="D25" s="30"/>
      <c r="E25" s="30"/>
      <c r="F25" s="30"/>
      <c r="G25" s="30"/>
      <c r="H25" s="30">
        <v>1</v>
      </c>
      <c r="I25" s="30"/>
      <c r="J25" s="30"/>
      <c r="K25" s="30"/>
      <c r="L25" s="30"/>
      <c r="M25" s="30"/>
      <c r="N25" s="24">
        <f t="shared" si="1"/>
        <v>1</v>
      </c>
      <c r="O25" s="30">
        <v>1</v>
      </c>
    </row>
    <row r="26" spans="1:15" ht="13.5" thickBot="1" x14ac:dyDescent="0.25">
      <c r="A26" s="23">
        <f t="shared" si="2"/>
        <v>24</v>
      </c>
      <c r="B26" s="2" t="s">
        <v>72</v>
      </c>
      <c r="C26" s="2"/>
      <c r="D26" s="2">
        <v>0</v>
      </c>
      <c r="E26" s="2"/>
      <c r="F26" s="2"/>
      <c r="G26" s="2"/>
      <c r="H26" s="2"/>
      <c r="I26" s="2"/>
      <c r="J26" s="2"/>
      <c r="K26" s="2"/>
      <c r="L26" s="2"/>
      <c r="M26" s="2"/>
      <c r="N26" s="2">
        <f t="shared" si="1"/>
        <v>0</v>
      </c>
      <c r="O26" s="2">
        <v>0</v>
      </c>
    </row>
    <row r="27" spans="1:15" ht="13.5" thickBot="1" x14ac:dyDescent="0.25">
      <c r="A27" s="17">
        <f t="shared" si="2"/>
        <v>24</v>
      </c>
      <c r="B27" s="27" t="s">
        <v>26</v>
      </c>
      <c r="C27" s="27">
        <v>0</v>
      </c>
      <c r="D27" s="27"/>
      <c r="E27" s="27"/>
      <c r="F27" s="27">
        <v>0</v>
      </c>
      <c r="G27" s="27"/>
      <c r="H27" s="27"/>
      <c r="I27" s="27"/>
      <c r="J27" s="27"/>
      <c r="K27" s="27"/>
      <c r="L27" s="27"/>
      <c r="M27" s="27"/>
      <c r="N27" s="24">
        <f t="shared" si="1"/>
        <v>0</v>
      </c>
      <c r="O27" s="27">
        <f>F27+H27+J27+D27+E27+I27+L27</f>
        <v>0</v>
      </c>
    </row>
    <row r="28" spans="1:15" ht="13.5" thickBot="1" x14ac:dyDescent="0.25">
      <c r="A28" s="23">
        <f t="shared" si="2"/>
        <v>24</v>
      </c>
      <c r="B28" s="2" t="s">
        <v>29</v>
      </c>
      <c r="C28" s="2">
        <v>0</v>
      </c>
      <c r="D28" s="2"/>
      <c r="E28" s="2"/>
      <c r="F28" s="2">
        <v>0</v>
      </c>
      <c r="G28" s="2"/>
      <c r="H28" s="2"/>
      <c r="I28" s="2"/>
      <c r="J28" s="2"/>
      <c r="K28" s="2"/>
      <c r="L28" s="2"/>
      <c r="M28" s="2"/>
      <c r="N28" s="2">
        <f t="shared" si="1"/>
        <v>0</v>
      </c>
      <c r="O28" s="2">
        <f>IF(COUNT(C28:M28)&gt;=7,LARGE(C28:M28,1)+LARGE(C28:M28,2)+LARGE(C28:M28,3)+LARGE(C28:M28,4),SUM(C28:M28))</f>
        <v>0</v>
      </c>
    </row>
    <row r="29" spans="1:15" ht="13.5" thickBot="1" x14ac:dyDescent="0.25">
      <c r="A29" s="26">
        <f t="shared" si="2"/>
        <v>24</v>
      </c>
      <c r="B29" s="27" t="s">
        <v>108</v>
      </c>
      <c r="C29" s="30"/>
      <c r="D29" s="30"/>
      <c r="E29" s="30"/>
      <c r="F29" s="30">
        <v>0</v>
      </c>
      <c r="G29" s="30"/>
      <c r="H29" s="30">
        <v>0</v>
      </c>
      <c r="I29" s="30"/>
      <c r="J29" s="30"/>
      <c r="K29" s="30"/>
      <c r="L29" s="30"/>
      <c r="M29" s="30"/>
      <c r="N29" s="24">
        <f t="shared" si="1"/>
        <v>0</v>
      </c>
      <c r="O29" s="27">
        <f>F29+H29+J29+D29+E29+I29+L29</f>
        <v>0</v>
      </c>
    </row>
    <row r="30" spans="1:15" ht="13.5" thickBot="1" x14ac:dyDescent="0.25">
      <c r="A30" s="16">
        <f t="shared" si="2"/>
        <v>24</v>
      </c>
      <c r="B30" s="27" t="s">
        <v>109</v>
      </c>
      <c r="C30" s="30"/>
      <c r="D30" s="30"/>
      <c r="E30" s="30"/>
      <c r="F30" s="30">
        <v>0</v>
      </c>
      <c r="G30" s="30"/>
      <c r="H30" s="30"/>
      <c r="I30" s="30"/>
      <c r="J30" s="30"/>
      <c r="K30" s="30"/>
      <c r="L30" s="30"/>
      <c r="M30" s="30"/>
      <c r="N30" s="2">
        <f t="shared" si="1"/>
        <v>0</v>
      </c>
      <c r="O30" s="2">
        <f>IF(COUNT(C30:M30)&gt;=7,LARGE(C30:M30,1)+LARGE(C30:M30,2)+LARGE(C30:M30,3)+LARGE(C30:M30,4),SUM(C30:M30))</f>
        <v>0</v>
      </c>
    </row>
    <row r="31" spans="1:15" x14ac:dyDescent="0.2">
      <c r="A31" s="26">
        <f t="shared" si="2"/>
        <v>24</v>
      </c>
      <c r="B31" s="27" t="s">
        <v>142</v>
      </c>
      <c r="C31" s="30"/>
      <c r="D31" s="30"/>
      <c r="E31" s="30"/>
      <c r="F31" s="30"/>
      <c r="G31" s="30"/>
      <c r="H31" s="30">
        <v>0</v>
      </c>
      <c r="I31" s="30"/>
      <c r="J31" s="30"/>
      <c r="K31" s="30"/>
      <c r="L31" s="30"/>
      <c r="M31" s="30"/>
      <c r="N31" s="24">
        <f t="shared" si="1"/>
        <v>0</v>
      </c>
      <c r="O31" s="30">
        <v>0</v>
      </c>
    </row>
  </sheetData>
  <sortState xmlns:xlrd2="http://schemas.microsoft.com/office/spreadsheetml/2017/richdata2" ref="A3:O31">
    <sortCondition ref="A3"/>
  </sortState>
  <mergeCells count="1">
    <mergeCell ref="A2:O2"/>
  </mergeCells>
  <pageMargins left="0.7" right="0.7" top="0.75" bottom="0.75" header="0.3" footer="0.3"/>
  <pageSetup paperSize="9" scale="7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2"/>
  <sheetViews>
    <sheetView workbookViewId="0">
      <selection activeCell="U9" sqref="U9"/>
    </sheetView>
  </sheetViews>
  <sheetFormatPr defaultRowHeight="12.75" x14ac:dyDescent="0.2"/>
  <cols>
    <col min="1" max="1" width="10" bestFit="1" customWidth="1"/>
    <col min="2" max="2" width="19.710937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50" t="s">
        <v>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x14ac:dyDescent="0.2">
      <c r="A3" s="23">
        <f t="shared" ref="A3:A22" si="0">_xlfn.RANK.EQ(O3,$O$3:$O$25)</f>
        <v>1</v>
      </c>
      <c r="B3" s="24" t="s">
        <v>59</v>
      </c>
      <c r="C3" s="24">
        <v>10</v>
      </c>
      <c r="D3" s="24">
        <v>9</v>
      </c>
      <c r="E3" s="24">
        <v>10</v>
      </c>
      <c r="F3" s="24">
        <v>10</v>
      </c>
      <c r="G3" s="24">
        <v>8</v>
      </c>
      <c r="H3" s="24">
        <v>10</v>
      </c>
      <c r="I3" s="24">
        <v>10</v>
      </c>
      <c r="J3" s="24">
        <v>10</v>
      </c>
      <c r="K3" s="24"/>
      <c r="L3" s="24"/>
      <c r="M3" s="24"/>
      <c r="N3" s="24">
        <f t="shared" ref="N3:N22" si="1">C3+D3+E3+F3+G3+H3+I3+J3</f>
        <v>77</v>
      </c>
      <c r="O3" s="25">
        <f>C3+D3+E3+F3+H3+J3+I3</f>
        <v>69</v>
      </c>
    </row>
    <row r="4" spans="1:15" ht="13.5" thickBot="1" x14ac:dyDescent="0.25">
      <c r="A4" s="26">
        <f t="shared" si="0"/>
        <v>2</v>
      </c>
      <c r="B4" s="27" t="s">
        <v>61</v>
      </c>
      <c r="C4" s="27">
        <v>8</v>
      </c>
      <c r="D4" s="27">
        <v>8</v>
      </c>
      <c r="E4" s="27">
        <v>8</v>
      </c>
      <c r="F4" s="27">
        <v>9</v>
      </c>
      <c r="G4" s="27">
        <v>10</v>
      </c>
      <c r="H4" s="27">
        <v>8</v>
      </c>
      <c r="I4" s="27">
        <v>8</v>
      </c>
      <c r="J4" s="27">
        <v>8</v>
      </c>
      <c r="K4" s="27"/>
      <c r="L4" s="27"/>
      <c r="M4" s="27"/>
      <c r="N4" s="27">
        <f t="shared" si="1"/>
        <v>67</v>
      </c>
      <c r="O4" s="28">
        <f>C4+D4+E4+F4+G4+H4+I4</f>
        <v>59</v>
      </c>
    </row>
    <row r="5" spans="1:15" x14ac:dyDescent="0.2">
      <c r="A5" s="23">
        <f t="shared" si="0"/>
        <v>3</v>
      </c>
      <c r="B5" s="2" t="s">
        <v>63</v>
      </c>
      <c r="C5" s="2"/>
      <c r="D5" s="2">
        <v>10</v>
      </c>
      <c r="E5" s="2"/>
      <c r="F5" s="2"/>
      <c r="G5" s="2">
        <v>9</v>
      </c>
      <c r="H5" s="2">
        <v>9</v>
      </c>
      <c r="I5" s="2">
        <v>9</v>
      </c>
      <c r="J5" s="2">
        <v>9</v>
      </c>
      <c r="K5" s="2"/>
      <c r="L5" s="2"/>
      <c r="M5" s="2"/>
      <c r="N5" s="24">
        <f t="shared" si="1"/>
        <v>46</v>
      </c>
      <c r="O5" s="5">
        <f>IF(COUNT(C5:M5)&gt;=7,LARGE(C5:M5,1)+LARGE(C5:M5,2)+LARGE(C5:M5,3)+LARGE(C5:M5,4),SUM(C5:M5))</f>
        <v>46</v>
      </c>
    </row>
    <row r="6" spans="1:15" ht="13.5" thickBot="1" x14ac:dyDescent="0.25">
      <c r="A6" s="26">
        <f t="shared" si="0"/>
        <v>4</v>
      </c>
      <c r="B6" s="2" t="s">
        <v>65</v>
      </c>
      <c r="C6" s="2"/>
      <c r="D6" s="2">
        <v>6</v>
      </c>
      <c r="E6" s="2"/>
      <c r="F6" s="2">
        <v>6</v>
      </c>
      <c r="G6" s="2">
        <v>7</v>
      </c>
      <c r="H6" s="2">
        <v>1</v>
      </c>
      <c r="I6" s="2">
        <v>7</v>
      </c>
      <c r="J6" s="2">
        <v>7</v>
      </c>
      <c r="K6" s="2"/>
      <c r="L6" s="2"/>
      <c r="M6" s="2"/>
      <c r="N6" s="27">
        <f t="shared" si="1"/>
        <v>34</v>
      </c>
      <c r="O6" s="5">
        <v>34</v>
      </c>
    </row>
    <row r="7" spans="1:15" x14ac:dyDescent="0.2">
      <c r="A7" s="23">
        <f t="shared" si="0"/>
        <v>5</v>
      </c>
      <c r="B7" s="27" t="s">
        <v>60</v>
      </c>
      <c r="C7" s="27">
        <v>9</v>
      </c>
      <c r="D7" s="27"/>
      <c r="E7" s="27">
        <v>9</v>
      </c>
      <c r="F7" s="27"/>
      <c r="G7" s="27"/>
      <c r="H7" s="27">
        <v>7</v>
      </c>
      <c r="I7" s="27"/>
      <c r="J7" s="27"/>
      <c r="K7" s="27"/>
      <c r="L7" s="27"/>
      <c r="M7" s="27"/>
      <c r="N7" s="24">
        <f t="shared" si="1"/>
        <v>25</v>
      </c>
      <c r="O7" s="28">
        <v>25</v>
      </c>
    </row>
    <row r="8" spans="1:15" ht="13.5" thickBot="1" x14ac:dyDescent="0.25">
      <c r="A8" s="26">
        <f t="shared" si="0"/>
        <v>6</v>
      </c>
      <c r="B8" s="2" t="s">
        <v>64</v>
      </c>
      <c r="C8" s="2"/>
      <c r="D8" s="2">
        <v>7</v>
      </c>
      <c r="E8" s="2"/>
      <c r="F8" s="2">
        <v>5</v>
      </c>
      <c r="G8" s="2"/>
      <c r="H8" s="2">
        <v>2</v>
      </c>
      <c r="I8" s="2"/>
      <c r="J8" s="2">
        <v>6</v>
      </c>
      <c r="K8" s="2"/>
      <c r="L8" s="2"/>
      <c r="M8" s="2"/>
      <c r="N8" s="27">
        <f t="shared" si="1"/>
        <v>20</v>
      </c>
      <c r="O8" s="5">
        <v>20</v>
      </c>
    </row>
    <row r="9" spans="1:15" x14ac:dyDescent="0.2">
      <c r="A9" s="23">
        <f t="shared" si="0"/>
        <v>7</v>
      </c>
      <c r="B9" s="2" t="s">
        <v>67</v>
      </c>
      <c r="C9" s="2"/>
      <c r="D9" s="2">
        <v>4</v>
      </c>
      <c r="E9" s="2"/>
      <c r="F9" s="2"/>
      <c r="G9" s="2"/>
      <c r="H9" s="2">
        <v>1</v>
      </c>
      <c r="I9" s="2">
        <v>4</v>
      </c>
      <c r="J9" s="2">
        <v>3</v>
      </c>
      <c r="K9" s="2"/>
      <c r="L9" s="2"/>
      <c r="M9" s="2"/>
      <c r="N9" s="24">
        <f t="shared" si="1"/>
        <v>12</v>
      </c>
      <c r="O9" s="5">
        <f>IF(COUNT(C9:M9)&gt;=7,LARGE(C9:M9,1)+LARGE(C9:M9,2)+LARGE(C9:M9,3)+LARGE(C9:M9,4),SUM(C9:M9))</f>
        <v>12</v>
      </c>
    </row>
    <row r="10" spans="1:15" ht="13.5" thickBot="1" x14ac:dyDescent="0.25">
      <c r="A10" s="26">
        <f t="shared" si="0"/>
        <v>8</v>
      </c>
      <c r="B10" s="2" t="s">
        <v>160</v>
      </c>
      <c r="C10" s="2"/>
      <c r="D10" s="2"/>
      <c r="E10" s="2"/>
      <c r="F10" s="2"/>
      <c r="G10" s="2"/>
      <c r="H10" s="2"/>
      <c r="I10" s="2">
        <v>5</v>
      </c>
      <c r="J10" s="2">
        <v>4</v>
      </c>
      <c r="K10" s="2"/>
      <c r="L10" s="2"/>
      <c r="M10" s="2"/>
      <c r="N10" s="27">
        <f t="shared" si="1"/>
        <v>9</v>
      </c>
      <c r="O10" s="5">
        <v>9</v>
      </c>
    </row>
    <row r="11" spans="1:15" x14ac:dyDescent="0.2">
      <c r="A11" s="23">
        <f t="shared" si="0"/>
        <v>9</v>
      </c>
      <c r="B11" s="21" t="s">
        <v>104</v>
      </c>
      <c r="C11" s="21"/>
      <c r="D11" s="21"/>
      <c r="E11" s="21"/>
      <c r="F11" s="21">
        <v>8</v>
      </c>
      <c r="G11" s="21"/>
      <c r="H11" s="21"/>
      <c r="I11" s="21"/>
      <c r="J11" s="21">
        <v>0</v>
      </c>
      <c r="K11" s="21"/>
      <c r="L11" s="21"/>
      <c r="M11" s="21"/>
      <c r="N11" s="24">
        <f t="shared" si="1"/>
        <v>8</v>
      </c>
      <c r="O11" s="22">
        <v>8</v>
      </c>
    </row>
    <row r="12" spans="1:15" ht="13.5" thickBot="1" x14ac:dyDescent="0.25">
      <c r="A12" s="26">
        <f t="shared" si="0"/>
        <v>10</v>
      </c>
      <c r="B12" s="27" t="s">
        <v>105</v>
      </c>
      <c r="C12" s="30"/>
      <c r="D12" s="30"/>
      <c r="E12" s="30"/>
      <c r="F12" s="30">
        <v>7</v>
      </c>
      <c r="G12" s="30"/>
      <c r="H12" s="30"/>
      <c r="I12" s="30"/>
      <c r="J12" s="30"/>
      <c r="K12" s="30"/>
      <c r="L12" s="30"/>
      <c r="M12" s="30"/>
      <c r="N12" s="27">
        <f t="shared" si="1"/>
        <v>7</v>
      </c>
      <c r="O12" s="2">
        <v>7</v>
      </c>
    </row>
    <row r="13" spans="1:15" x14ac:dyDescent="0.2">
      <c r="A13" s="23">
        <f t="shared" si="0"/>
        <v>10</v>
      </c>
      <c r="B13" s="27" t="s">
        <v>149</v>
      </c>
      <c r="C13" s="30"/>
      <c r="D13" s="30"/>
      <c r="E13" s="30"/>
      <c r="F13" s="30"/>
      <c r="G13" s="30"/>
      <c r="H13" s="30">
        <v>1</v>
      </c>
      <c r="I13" s="30">
        <v>6</v>
      </c>
      <c r="J13" s="30"/>
      <c r="K13" s="30"/>
      <c r="L13" s="30"/>
      <c r="M13" s="30"/>
      <c r="N13" s="24">
        <f t="shared" si="1"/>
        <v>7</v>
      </c>
      <c r="O13" s="30">
        <v>7</v>
      </c>
    </row>
    <row r="14" spans="1:15" ht="13.5" thickBot="1" x14ac:dyDescent="0.25">
      <c r="A14" s="26">
        <f t="shared" si="0"/>
        <v>12</v>
      </c>
      <c r="B14" s="27" t="s">
        <v>142</v>
      </c>
      <c r="C14" s="30"/>
      <c r="D14" s="30"/>
      <c r="E14" s="30"/>
      <c r="F14" s="30"/>
      <c r="G14" s="30"/>
      <c r="H14" s="30">
        <v>6</v>
      </c>
      <c r="I14" s="30"/>
      <c r="J14" s="30"/>
      <c r="K14" s="30"/>
      <c r="L14" s="30"/>
      <c r="M14" s="30"/>
      <c r="N14" s="27">
        <f t="shared" si="1"/>
        <v>6</v>
      </c>
      <c r="O14" s="30">
        <v>6</v>
      </c>
    </row>
    <row r="15" spans="1:15" x14ac:dyDescent="0.2">
      <c r="A15" s="23">
        <f t="shared" si="0"/>
        <v>12</v>
      </c>
      <c r="B15" s="2" t="s">
        <v>66</v>
      </c>
      <c r="C15" s="2"/>
      <c r="D15" s="2">
        <v>5</v>
      </c>
      <c r="E15" s="2"/>
      <c r="F15" s="2"/>
      <c r="G15" s="2"/>
      <c r="H15" s="2">
        <v>1</v>
      </c>
      <c r="I15" s="2"/>
      <c r="J15" s="2"/>
      <c r="K15" s="2"/>
      <c r="L15" s="2"/>
      <c r="M15" s="2"/>
      <c r="N15" s="24">
        <f t="shared" si="1"/>
        <v>6</v>
      </c>
      <c r="O15" s="2">
        <f>IF(COUNT(C15:M15)&gt;=7,LARGE(C15:M15,1)+LARGE(C15:M15,2)+LARGE(C15:M15,3)+LARGE(C15:M15,4),SUM(C15:M15))</f>
        <v>6</v>
      </c>
    </row>
    <row r="16" spans="1:15" ht="13.5" thickBot="1" x14ac:dyDescent="0.25">
      <c r="A16" s="26">
        <f t="shared" si="0"/>
        <v>14</v>
      </c>
      <c r="B16" s="27" t="s">
        <v>124</v>
      </c>
      <c r="C16" s="30"/>
      <c r="D16" s="30"/>
      <c r="E16" s="30"/>
      <c r="F16" s="30"/>
      <c r="G16" s="30"/>
      <c r="H16" s="30">
        <v>5</v>
      </c>
      <c r="I16" s="30"/>
      <c r="J16" s="30"/>
      <c r="K16" s="30"/>
      <c r="L16" s="30"/>
      <c r="M16" s="30"/>
      <c r="N16" s="27">
        <f t="shared" si="1"/>
        <v>5</v>
      </c>
      <c r="O16" s="30">
        <v>5</v>
      </c>
    </row>
    <row r="17" spans="1:15" x14ac:dyDescent="0.2">
      <c r="A17" s="23">
        <f t="shared" si="0"/>
        <v>14</v>
      </c>
      <c r="B17" s="27" t="s">
        <v>171</v>
      </c>
      <c r="C17" s="30"/>
      <c r="D17" s="30"/>
      <c r="E17" s="30"/>
      <c r="F17" s="30"/>
      <c r="G17" s="30"/>
      <c r="H17" s="30"/>
      <c r="I17" s="30"/>
      <c r="J17" s="30">
        <v>5</v>
      </c>
      <c r="K17" s="30"/>
      <c r="L17" s="30"/>
      <c r="M17" s="30"/>
      <c r="N17" s="24">
        <f t="shared" si="1"/>
        <v>5</v>
      </c>
      <c r="O17" s="30">
        <v>5</v>
      </c>
    </row>
    <row r="18" spans="1:15" ht="13.5" thickBot="1" x14ac:dyDescent="0.25">
      <c r="A18" s="26">
        <f t="shared" si="0"/>
        <v>16</v>
      </c>
      <c r="B18" s="27" t="s">
        <v>147</v>
      </c>
      <c r="C18" s="30"/>
      <c r="D18" s="30"/>
      <c r="E18" s="30"/>
      <c r="F18" s="30"/>
      <c r="G18" s="30"/>
      <c r="H18" s="30">
        <v>4</v>
      </c>
      <c r="I18" s="30"/>
      <c r="J18" s="30"/>
      <c r="K18" s="30"/>
      <c r="L18" s="30"/>
      <c r="M18" s="30"/>
      <c r="N18" s="27">
        <f t="shared" si="1"/>
        <v>4</v>
      </c>
      <c r="O18" s="30">
        <v>4</v>
      </c>
    </row>
    <row r="19" spans="1:15" x14ac:dyDescent="0.2">
      <c r="A19" s="23">
        <f t="shared" si="0"/>
        <v>17</v>
      </c>
      <c r="B19" s="27" t="s">
        <v>148</v>
      </c>
      <c r="C19" s="30"/>
      <c r="D19" s="30"/>
      <c r="E19" s="30"/>
      <c r="F19" s="30"/>
      <c r="G19" s="30"/>
      <c r="H19" s="30">
        <v>3</v>
      </c>
      <c r="I19" s="30"/>
      <c r="J19" s="30"/>
      <c r="K19" s="30"/>
      <c r="L19" s="30"/>
      <c r="M19" s="30"/>
      <c r="N19" s="24">
        <f t="shared" si="1"/>
        <v>3</v>
      </c>
      <c r="O19" s="30">
        <v>3</v>
      </c>
    </row>
    <row r="20" spans="1:15" ht="13.5" thickBot="1" x14ac:dyDescent="0.25">
      <c r="A20" s="26">
        <f t="shared" si="0"/>
        <v>18</v>
      </c>
      <c r="B20" s="27" t="s">
        <v>125</v>
      </c>
      <c r="C20" s="30"/>
      <c r="D20" s="30"/>
      <c r="E20" s="30"/>
      <c r="F20" s="30"/>
      <c r="G20" s="30"/>
      <c r="H20" s="30">
        <v>1</v>
      </c>
      <c r="I20" s="30"/>
      <c r="J20" s="30"/>
      <c r="K20" s="30"/>
      <c r="L20" s="30"/>
      <c r="M20" s="30"/>
      <c r="N20" s="27">
        <f t="shared" si="1"/>
        <v>1</v>
      </c>
      <c r="O20" s="30">
        <v>1</v>
      </c>
    </row>
    <row r="21" spans="1:15" x14ac:dyDescent="0.2">
      <c r="A21" s="23">
        <f t="shared" si="0"/>
        <v>18</v>
      </c>
      <c r="B21" s="27" t="s">
        <v>150</v>
      </c>
      <c r="C21" s="30"/>
      <c r="D21" s="30"/>
      <c r="E21" s="30"/>
      <c r="F21" s="30"/>
      <c r="G21" s="30"/>
      <c r="H21" s="30">
        <v>1</v>
      </c>
      <c r="I21" s="30"/>
      <c r="J21" s="30"/>
      <c r="K21" s="30"/>
      <c r="L21" s="30"/>
      <c r="M21" s="30"/>
      <c r="N21" s="24">
        <f t="shared" si="1"/>
        <v>1</v>
      </c>
      <c r="O21" s="30">
        <v>1</v>
      </c>
    </row>
    <row r="22" spans="1:15" x14ac:dyDescent="0.2">
      <c r="A22" s="26">
        <f t="shared" si="0"/>
        <v>20</v>
      </c>
      <c r="B22" s="27" t="s">
        <v>106</v>
      </c>
      <c r="C22" s="30"/>
      <c r="D22" s="30"/>
      <c r="E22" s="30"/>
      <c r="F22" s="27">
        <v>0</v>
      </c>
      <c r="G22" s="30"/>
      <c r="H22" s="30"/>
      <c r="I22" s="30"/>
      <c r="J22" s="30"/>
      <c r="K22" s="30"/>
      <c r="L22" s="30"/>
      <c r="M22" s="30"/>
      <c r="N22" s="27">
        <f t="shared" si="1"/>
        <v>0</v>
      </c>
      <c r="O22" s="30">
        <v>0</v>
      </c>
    </row>
  </sheetData>
  <sortState xmlns:xlrd2="http://schemas.microsoft.com/office/spreadsheetml/2017/richdata2" ref="A3:O22">
    <sortCondition ref="A3"/>
  </sortState>
  <mergeCells count="1">
    <mergeCell ref="A2:O2"/>
  </mergeCells>
  <pageMargins left="0.7" right="0.7" top="0.75" bottom="0.75" header="0.3" footer="0.3"/>
  <pageSetup paperSize="9" scale="8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9"/>
  <sheetViews>
    <sheetView workbookViewId="0">
      <selection activeCell="M14" sqref="M14"/>
    </sheetView>
  </sheetViews>
  <sheetFormatPr defaultRowHeight="12.75" x14ac:dyDescent="0.2"/>
  <cols>
    <col min="1" max="1" width="10" bestFit="1" customWidth="1"/>
    <col min="2" max="2" width="19.710937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50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x14ac:dyDescent="0.2">
      <c r="A3" s="23">
        <f>_xlfn.RANK.EQ(O3,$O$3:$O$6)</f>
        <v>1</v>
      </c>
      <c r="B3" s="24" t="s">
        <v>79</v>
      </c>
      <c r="C3" s="24"/>
      <c r="D3" s="24">
        <v>10</v>
      </c>
      <c r="E3" s="24">
        <v>9</v>
      </c>
      <c r="F3" s="24">
        <v>9</v>
      </c>
      <c r="G3" s="24">
        <v>10</v>
      </c>
      <c r="H3" s="24">
        <v>9</v>
      </c>
      <c r="I3" s="24">
        <v>9</v>
      </c>
      <c r="J3" s="24"/>
      <c r="K3" s="24"/>
      <c r="L3" s="24"/>
      <c r="M3" s="24"/>
      <c r="N3" s="24">
        <f>SUM(C3:M3)</f>
        <v>56</v>
      </c>
      <c r="O3" s="25">
        <v>56</v>
      </c>
    </row>
    <row r="4" spans="1:15" ht="13.5" thickBot="1" x14ac:dyDescent="0.25">
      <c r="A4" s="26">
        <f>_xlfn.RANK.EQ(O4,$O$3:$O$6)</f>
        <v>2</v>
      </c>
      <c r="B4" s="27" t="s">
        <v>100</v>
      </c>
      <c r="C4" s="27"/>
      <c r="D4" s="27"/>
      <c r="E4" s="27">
        <v>10</v>
      </c>
      <c r="F4" s="27">
        <v>10</v>
      </c>
      <c r="G4" s="27">
        <v>9</v>
      </c>
      <c r="H4" s="27">
        <v>10</v>
      </c>
      <c r="I4" s="27">
        <v>10</v>
      </c>
      <c r="J4" s="27"/>
      <c r="K4" s="27"/>
      <c r="L4" s="27"/>
      <c r="M4" s="27"/>
      <c r="N4" s="27">
        <f>SUM(C4:M4)</f>
        <v>49</v>
      </c>
      <c r="O4" s="28">
        <v>49</v>
      </c>
    </row>
    <row r="5" spans="1:15" x14ac:dyDescent="0.2">
      <c r="A5" s="23">
        <f>_xlfn.RANK.EQ(O5,$O$3:$O$6)</f>
        <v>3</v>
      </c>
      <c r="B5" s="27" t="s">
        <v>62</v>
      </c>
      <c r="C5" s="27">
        <v>10</v>
      </c>
      <c r="D5" s="27"/>
      <c r="E5" s="27">
        <v>0</v>
      </c>
      <c r="F5" s="27">
        <v>8</v>
      </c>
      <c r="G5" s="27">
        <v>8</v>
      </c>
      <c r="H5" s="27">
        <v>7</v>
      </c>
      <c r="I5" s="27">
        <v>10</v>
      </c>
      <c r="J5" s="27"/>
      <c r="K5" s="27"/>
      <c r="L5" s="27"/>
      <c r="M5" s="27"/>
      <c r="N5" s="27">
        <f>SUM(C5:M5)</f>
        <v>43</v>
      </c>
      <c r="O5" s="28">
        <v>43</v>
      </c>
    </row>
    <row r="6" spans="1:15" ht="13.5" thickBot="1" x14ac:dyDescent="0.25">
      <c r="A6" s="27">
        <v>4</v>
      </c>
      <c r="B6" s="27" t="s">
        <v>135</v>
      </c>
      <c r="C6" s="30"/>
      <c r="D6" s="30"/>
      <c r="E6" s="30"/>
      <c r="F6" s="30"/>
      <c r="G6" s="27">
        <v>7</v>
      </c>
      <c r="H6" s="30">
        <v>6</v>
      </c>
      <c r="I6" s="30">
        <v>7</v>
      </c>
      <c r="J6" s="30"/>
      <c r="K6" s="30"/>
      <c r="L6" s="30"/>
      <c r="M6" s="30"/>
      <c r="N6" s="27">
        <f>SUM(C6:M6)</f>
        <v>20</v>
      </c>
      <c r="O6" s="27">
        <v>20</v>
      </c>
    </row>
    <row r="7" spans="1:15" x14ac:dyDescent="0.2">
      <c r="A7" s="38">
        <v>5</v>
      </c>
      <c r="B7" s="27" t="s">
        <v>136</v>
      </c>
      <c r="C7" s="30"/>
      <c r="D7" s="30"/>
      <c r="E7" s="30"/>
      <c r="F7" s="30"/>
      <c r="G7" s="30"/>
      <c r="H7" s="27">
        <v>8</v>
      </c>
      <c r="I7" s="30"/>
      <c r="J7" s="30"/>
      <c r="K7" s="30"/>
      <c r="L7" s="30"/>
      <c r="M7" s="30"/>
      <c r="N7" s="27">
        <f>SUM(C7:M7)</f>
        <v>8</v>
      </c>
      <c r="O7" s="27">
        <v>8</v>
      </c>
    </row>
    <row r="8" spans="1:15" x14ac:dyDescent="0.2">
      <c r="A8" s="30">
        <v>6</v>
      </c>
      <c r="B8" s="27" t="s">
        <v>137</v>
      </c>
      <c r="C8" s="30"/>
      <c r="D8" s="30"/>
      <c r="E8" s="30"/>
      <c r="F8" s="30"/>
      <c r="G8" s="30"/>
      <c r="H8" s="27">
        <v>5</v>
      </c>
      <c r="I8" s="30"/>
      <c r="J8" s="30"/>
      <c r="K8" s="30"/>
      <c r="L8" s="30"/>
      <c r="M8" s="30"/>
      <c r="N8" s="30">
        <v>5</v>
      </c>
      <c r="O8" s="27">
        <v>5</v>
      </c>
    </row>
    <row r="9" spans="1:15" x14ac:dyDescent="0.2">
      <c r="A9" s="27">
        <v>7</v>
      </c>
      <c r="B9" s="27" t="s">
        <v>111</v>
      </c>
      <c r="C9" s="30"/>
      <c r="D9" s="30"/>
      <c r="E9" s="30"/>
      <c r="F9" s="27">
        <v>0</v>
      </c>
      <c r="G9" s="30"/>
      <c r="H9" s="30"/>
      <c r="I9" s="30"/>
      <c r="J9" s="30"/>
      <c r="K9" s="30"/>
      <c r="L9" s="30"/>
      <c r="M9" s="30"/>
      <c r="N9" s="30">
        <v>0</v>
      </c>
      <c r="O9" s="27">
        <v>0</v>
      </c>
    </row>
  </sheetData>
  <sortState xmlns:xlrd2="http://schemas.microsoft.com/office/spreadsheetml/2017/richdata2" ref="A3:O9">
    <sortCondition ref="A3"/>
  </sortState>
  <mergeCells count="1">
    <mergeCell ref="A2:O2"/>
  </mergeCells>
  <pageMargins left="0.7" right="0.7" top="0.75" bottom="0.75" header="0.3" footer="0.3"/>
  <pageSetup paperSize="9" scale="8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2"/>
  <sheetViews>
    <sheetView workbookViewId="0">
      <selection activeCell="N37" sqref="N37"/>
    </sheetView>
  </sheetViews>
  <sheetFormatPr defaultRowHeight="12.75" x14ac:dyDescent="0.2"/>
  <cols>
    <col min="1" max="1" width="10" bestFit="1" customWidth="1"/>
    <col min="2" max="2" width="19.7109375" bestFit="1" customWidth="1"/>
  </cols>
  <sheetData>
    <row r="1" spans="1:15" ht="57" thickBot="1" x14ac:dyDescent="0.25">
      <c r="A1" s="9" t="s">
        <v>2</v>
      </c>
      <c r="B1" s="11" t="s">
        <v>5</v>
      </c>
      <c r="C1" s="12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23</v>
      </c>
      <c r="L1" s="13" t="s">
        <v>24</v>
      </c>
      <c r="M1" s="13" t="s">
        <v>25</v>
      </c>
      <c r="N1" s="15" t="s">
        <v>0</v>
      </c>
      <c r="O1" s="15" t="s">
        <v>8</v>
      </c>
    </row>
    <row r="2" spans="1:15" ht="18.75" thickBot="1" x14ac:dyDescent="0.25">
      <c r="A2" s="50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x14ac:dyDescent="0.2">
      <c r="A3" s="16">
        <f t="shared" ref="A3:A22" si="0">_xlfn.RANK.EQ(O3,$O$3:$O$22)</f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>
        <f t="shared" ref="N3:N22" si="1">SUM(C3:M3)</f>
        <v>0</v>
      </c>
      <c r="O3" s="7">
        <f t="shared" ref="O3:O22" si="2">IF(COUNT(C3:M3)&gt;=7,LARGE(C3:M3,1)+LARGE(C3:M3,2)+LARGE(C3:M3,3)+LARGE(C3:M3,4),SUM(C3:M3))</f>
        <v>0</v>
      </c>
    </row>
    <row r="4" spans="1:15" x14ac:dyDescent="0.2">
      <c r="A4" s="17">
        <f t="shared" si="0"/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>
        <f t="shared" si="1"/>
        <v>0</v>
      </c>
      <c r="O4" s="5">
        <f t="shared" si="2"/>
        <v>0</v>
      </c>
    </row>
    <row r="5" spans="1:15" x14ac:dyDescent="0.2">
      <c r="A5" s="17">
        <f t="shared" si="0"/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f t="shared" si="1"/>
        <v>0</v>
      </c>
      <c r="O5" s="5">
        <f t="shared" si="2"/>
        <v>0</v>
      </c>
    </row>
    <row r="6" spans="1:15" x14ac:dyDescent="0.2">
      <c r="A6" s="17">
        <f t="shared" si="0"/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si="1"/>
        <v>0</v>
      </c>
      <c r="O6" s="5">
        <f t="shared" si="2"/>
        <v>0</v>
      </c>
    </row>
    <row r="7" spans="1:15" x14ac:dyDescent="0.2">
      <c r="A7" s="17">
        <f t="shared" si="0"/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1"/>
        <v>0</v>
      </c>
      <c r="O7" s="5">
        <f t="shared" si="2"/>
        <v>0</v>
      </c>
    </row>
    <row r="8" spans="1:15" x14ac:dyDescent="0.2">
      <c r="A8" s="17">
        <f t="shared" si="0"/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 t="shared" si="1"/>
        <v>0</v>
      </c>
      <c r="O8" s="5">
        <f t="shared" si="2"/>
        <v>0</v>
      </c>
    </row>
    <row r="9" spans="1:15" x14ac:dyDescent="0.2">
      <c r="A9" s="17">
        <f t="shared" si="0"/>
        <v>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f t="shared" si="1"/>
        <v>0</v>
      </c>
      <c r="O9" s="5">
        <f t="shared" si="2"/>
        <v>0</v>
      </c>
    </row>
    <row r="10" spans="1:15" x14ac:dyDescent="0.2">
      <c r="A10" s="17">
        <f t="shared" si="0"/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 t="shared" si="1"/>
        <v>0</v>
      </c>
      <c r="O10" s="5">
        <f t="shared" si="2"/>
        <v>0</v>
      </c>
    </row>
    <row r="11" spans="1:15" x14ac:dyDescent="0.2">
      <c r="A11" s="17">
        <f t="shared" si="0"/>
        <v>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1"/>
        <v>0</v>
      </c>
      <c r="O11" s="5">
        <f t="shared" si="2"/>
        <v>0</v>
      </c>
    </row>
    <row r="12" spans="1:15" x14ac:dyDescent="0.2">
      <c r="A12" s="17">
        <f t="shared" si="0"/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1"/>
        <v>0</v>
      </c>
      <c r="O12" s="5">
        <f t="shared" si="2"/>
        <v>0</v>
      </c>
    </row>
    <row r="13" spans="1:15" x14ac:dyDescent="0.2">
      <c r="A13" s="17">
        <f t="shared" si="0"/>
        <v>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1"/>
        <v>0</v>
      </c>
      <c r="O13" s="5">
        <f t="shared" si="2"/>
        <v>0</v>
      </c>
    </row>
    <row r="14" spans="1:15" x14ac:dyDescent="0.2">
      <c r="A14" s="17">
        <f t="shared" si="0"/>
        <v>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1"/>
        <v>0</v>
      </c>
      <c r="O14" s="5">
        <f t="shared" si="2"/>
        <v>0</v>
      </c>
    </row>
    <row r="15" spans="1:15" x14ac:dyDescent="0.2">
      <c r="A15" s="17">
        <f t="shared" si="0"/>
        <v>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f t="shared" si="1"/>
        <v>0</v>
      </c>
      <c r="O15" s="5">
        <f t="shared" si="2"/>
        <v>0</v>
      </c>
    </row>
    <row r="16" spans="1:15" x14ac:dyDescent="0.2">
      <c r="A16" s="17">
        <f t="shared" si="0"/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 t="shared" si="1"/>
        <v>0</v>
      </c>
      <c r="O16" s="5">
        <f t="shared" si="2"/>
        <v>0</v>
      </c>
    </row>
    <row r="17" spans="1:15" x14ac:dyDescent="0.2">
      <c r="A17" s="17">
        <f t="shared" si="0"/>
        <v>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si="1"/>
        <v>0</v>
      </c>
      <c r="O17" s="5">
        <f t="shared" si="2"/>
        <v>0</v>
      </c>
    </row>
    <row r="18" spans="1:15" x14ac:dyDescent="0.2">
      <c r="A18" s="17">
        <f t="shared" si="0"/>
        <v>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1"/>
        <v>0</v>
      </c>
      <c r="O18" s="5">
        <f t="shared" si="2"/>
        <v>0</v>
      </c>
    </row>
    <row r="19" spans="1:15" x14ac:dyDescent="0.2">
      <c r="A19" s="17">
        <f t="shared" si="0"/>
        <v>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1"/>
        <v>0</v>
      </c>
      <c r="O19" s="5">
        <f t="shared" si="2"/>
        <v>0</v>
      </c>
    </row>
    <row r="20" spans="1:15" x14ac:dyDescent="0.2">
      <c r="A20" s="17">
        <f t="shared" si="0"/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1"/>
        <v>0</v>
      </c>
      <c r="O20" s="5">
        <f t="shared" si="2"/>
        <v>0</v>
      </c>
    </row>
    <row r="21" spans="1:15" x14ac:dyDescent="0.2">
      <c r="A21" s="17">
        <f t="shared" si="0"/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1"/>
        <v>0</v>
      </c>
      <c r="O21" s="5">
        <f t="shared" si="2"/>
        <v>0</v>
      </c>
    </row>
    <row r="22" spans="1:15" ht="13.5" thickBot="1" x14ac:dyDescent="0.25">
      <c r="A22" s="18">
        <f t="shared" si="0"/>
        <v>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>
        <f t="shared" si="1"/>
        <v>0</v>
      </c>
      <c r="O22" s="20">
        <f t="shared" si="2"/>
        <v>0</v>
      </c>
    </row>
  </sheetData>
  <mergeCells count="1">
    <mergeCell ref="A2:O2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1 pony</vt:lpstr>
      <vt:lpstr>2 pony</vt:lpstr>
      <vt:lpstr>Meerspan pony</vt:lpstr>
      <vt:lpstr>Meerspan paard</vt:lpstr>
      <vt:lpstr>Jongeren 7-16</vt:lpstr>
      <vt:lpstr>1 paard</vt:lpstr>
      <vt:lpstr>2 paard</vt:lpstr>
      <vt:lpstr>enkel trekpaard</vt:lpstr>
      <vt:lpstr>dubbel trekpaard</vt:lpstr>
      <vt:lpstr>para equestrian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Spaas</dc:creator>
  <cp:lastModifiedBy>Kris Van Steen</cp:lastModifiedBy>
  <cp:lastPrinted>2019-11-26T13:17:19Z</cp:lastPrinted>
  <dcterms:created xsi:type="dcterms:W3CDTF">2015-12-04T09:53:46Z</dcterms:created>
  <dcterms:modified xsi:type="dcterms:W3CDTF">2020-01-21T10:21:25Z</dcterms:modified>
</cp:coreProperties>
</file>